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A 2018\"/>
    </mc:Choice>
  </mc:AlternateContent>
  <bookViews>
    <workbookView xWindow="0" yWindow="0" windowWidth="19200" windowHeight="11745"/>
  </bookViews>
  <sheets>
    <sheet name="CHRS 2018" sheetId="1" r:id="rId1"/>
    <sheet name="STAB 2018" sheetId="2" r:id="rId2"/>
    <sheet name="CHRS ET STAB 2018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J29" i="3" l="1"/>
  <c r="J23" i="3"/>
  <c r="J21" i="3"/>
  <c r="J19" i="3"/>
  <c r="J14" i="3"/>
  <c r="J12" i="3"/>
  <c r="J10" i="3"/>
  <c r="G23" i="3"/>
  <c r="G21" i="3"/>
  <c r="G19" i="3"/>
  <c r="G14" i="3"/>
  <c r="G12" i="3"/>
  <c r="G10" i="3"/>
  <c r="J27" i="3" l="1"/>
  <c r="M23" i="3" s="1"/>
  <c r="G27" i="3"/>
  <c r="H21" i="3" s="1"/>
  <c r="L26" i="3"/>
  <c r="K26" i="3"/>
  <c r="L25" i="3"/>
  <c r="K25" i="3"/>
  <c r="L24" i="3"/>
  <c r="K24" i="3"/>
  <c r="N23" i="3"/>
  <c r="L23" i="3"/>
  <c r="K23" i="3"/>
  <c r="I23" i="3"/>
  <c r="L22" i="3"/>
  <c r="K22" i="3"/>
  <c r="N21" i="3"/>
  <c r="L21" i="3"/>
  <c r="K21" i="3"/>
  <c r="I21" i="3"/>
  <c r="L20" i="3"/>
  <c r="K20" i="3"/>
  <c r="N19" i="3"/>
  <c r="L19" i="3"/>
  <c r="K19" i="3"/>
  <c r="I19" i="3"/>
  <c r="J18" i="3"/>
  <c r="J28" i="3" s="1"/>
  <c r="J30" i="3" s="1"/>
  <c r="G18" i="3"/>
  <c r="H14" i="3" s="1"/>
  <c r="L15" i="3"/>
  <c r="K15" i="3"/>
  <c r="N14" i="3"/>
  <c r="L14" i="3"/>
  <c r="K14" i="3"/>
  <c r="I14" i="3"/>
  <c r="N12" i="3"/>
  <c r="L12" i="3"/>
  <c r="K12" i="3"/>
  <c r="I12" i="3"/>
  <c r="N10" i="3"/>
  <c r="L10" i="3"/>
  <c r="K10" i="3"/>
  <c r="I10" i="3"/>
  <c r="J27" i="2"/>
  <c r="M23" i="2" s="1"/>
  <c r="G27" i="2"/>
  <c r="H23" i="2" s="1"/>
  <c r="L26" i="2"/>
  <c r="K26" i="2"/>
  <c r="L25" i="2"/>
  <c r="K25" i="2"/>
  <c r="L24" i="2"/>
  <c r="K24" i="2"/>
  <c r="N23" i="2"/>
  <c r="L23" i="2"/>
  <c r="K23" i="2"/>
  <c r="I23" i="2"/>
  <c r="L22" i="2"/>
  <c r="K22" i="2"/>
  <c r="N21" i="2"/>
  <c r="L21" i="2"/>
  <c r="K21" i="2"/>
  <c r="I21" i="2"/>
  <c r="H21" i="2"/>
  <c r="L20" i="2"/>
  <c r="K20" i="2"/>
  <c r="N19" i="2"/>
  <c r="L19" i="2"/>
  <c r="K19" i="2"/>
  <c r="I19" i="2"/>
  <c r="H19" i="2"/>
  <c r="J18" i="2"/>
  <c r="G18" i="2"/>
  <c r="H10" i="2" s="1"/>
  <c r="L15" i="2"/>
  <c r="K15" i="2"/>
  <c r="N14" i="2"/>
  <c r="L14" i="2"/>
  <c r="K14" i="2"/>
  <c r="I14" i="2"/>
  <c r="N12" i="2"/>
  <c r="L12" i="2"/>
  <c r="K12" i="2"/>
  <c r="I12" i="2"/>
  <c r="N10" i="2"/>
  <c r="L10" i="2"/>
  <c r="K10" i="2"/>
  <c r="I10" i="2"/>
  <c r="J28" i="2" l="1"/>
  <c r="J30" i="2" s="1"/>
  <c r="H12" i="2"/>
  <c r="L27" i="3"/>
  <c r="H19" i="3"/>
  <c r="K27" i="3"/>
  <c r="H23" i="3"/>
  <c r="H10" i="3"/>
  <c r="L18" i="3"/>
  <c r="H12" i="3"/>
  <c r="K18" i="3"/>
  <c r="M12" i="3"/>
  <c r="M10" i="3"/>
  <c r="M14" i="3"/>
  <c r="M19" i="3"/>
  <c r="M21" i="3"/>
  <c r="K27" i="2"/>
  <c r="L27" i="2"/>
  <c r="H14" i="2"/>
  <c r="K18" i="2"/>
  <c r="L18" i="2"/>
  <c r="M12" i="2"/>
  <c r="M10" i="2"/>
  <c r="M14" i="2"/>
  <c r="M19" i="2"/>
  <c r="M21" i="2"/>
  <c r="J27" i="1"/>
  <c r="M23" i="1" s="1"/>
  <c r="G27" i="1"/>
  <c r="H21" i="1" s="1"/>
  <c r="L26" i="1"/>
  <c r="K26" i="1"/>
  <c r="L25" i="1"/>
  <c r="K25" i="1"/>
  <c r="L24" i="1"/>
  <c r="K24" i="1"/>
  <c r="N23" i="1"/>
  <c r="L23" i="1"/>
  <c r="K23" i="1"/>
  <c r="I23" i="1"/>
  <c r="L22" i="1"/>
  <c r="K22" i="1"/>
  <c r="N21" i="1"/>
  <c r="L21" i="1"/>
  <c r="K21" i="1"/>
  <c r="I21" i="1"/>
  <c r="L20" i="1"/>
  <c r="K20" i="1"/>
  <c r="N19" i="1"/>
  <c r="L19" i="1"/>
  <c r="K19" i="1"/>
  <c r="I19" i="1"/>
  <c r="J18" i="1"/>
  <c r="G18" i="1"/>
  <c r="H12" i="1" s="1"/>
  <c r="L15" i="1"/>
  <c r="K15" i="1"/>
  <c r="N14" i="1"/>
  <c r="M14" i="1"/>
  <c r="L14" i="1"/>
  <c r="K14" i="1"/>
  <c r="I14" i="1"/>
  <c r="H14" i="1"/>
  <c r="N12" i="1"/>
  <c r="L12" i="1"/>
  <c r="K12" i="1"/>
  <c r="I12" i="1"/>
  <c r="N10" i="1"/>
  <c r="L10" i="1"/>
  <c r="I10" i="1"/>
  <c r="H19" i="1" l="1"/>
  <c r="H10" i="1"/>
  <c r="K27" i="1"/>
  <c r="H23" i="1"/>
  <c r="L27" i="1"/>
  <c r="J28" i="1"/>
  <c r="J30" i="1" s="1"/>
  <c r="M19" i="1"/>
  <c r="M21" i="1"/>
  <c r="K18" i="1"/>
  <c r="M12" i="1"/>
  <c r="M10" i="1"/>
  <c r="L18" i="1"/>
</calcChain>
</file>

<file path=xl/sharedStrings.xml><?xml version="1.0" encoding="utf-8"?>
<sst xmlns="http://schemas.openxmlformats.org/spreadsheetml/2006/main" count="129" uniqueCount="40">
  <si>
    <t>CHRS FARE ASSOCIATION</t>
  </si>
  <si>
    <t>GROUPES FONCTIONNELS</t>
  </si>
  <si>
    <t>ALLOUE</t>
  </si>
  <si>
    <t>% par rapport</t>
  </si>
  <si>
    <t>ECART</t>
  </si>
  <si>
    <t>au total</t>
  </si>
  <si>
    <t>à la DGF</t>
  </si>
  <si>
    <t>Economie</t>
  </si>
  <si>
    <t>Dépassement</t>
  </si>
  <si>
    <t>Dépenses</t>
  </si>
  <si>
    <t>GROUPE 1</t>
  </si>
  <si>
    <t>Dépenses afférentes à l'exploitation courante</t>
  </si>
  <si>
    <t>GROUPE 2</t>
  </si>
  <si>
    <t>Dépenses afférentes au personnel</t>
  </si>
  <si>
    <t>GROUPE 3</t>
  </si>
  <si>
    <t>Dépenses afférentes à la structure</t>
  </si>
  <si>
    <t>SOUS TOTAL</t>
  </si>
  <si>
    <t>Reprise déficit n-2</t>
  </si>
  <si>
    <t>TOTAL</t>
  </si>
  <si>
    <t>Recettes</t>
  </si>
  <si>
    <t>Produits de la tarification</t>
  </si>
  <si>
    <t>Autres produits relatifs à l'exploitation</t>
  </si>
  <si>
    <t>Produits non financiers et produits non encaissables</t>
  </si>
  <si>
    <t>REALISE</t>
  </si>
  <si>
    <t>Variation provisions pour congés payés</t>
  </si>
  <si>
    <t>STABILISATION FARE ASSOCIATION</t>
  </si>
  <si>
    <t>CHRS - STABILISATION FARE ASSOCIATION</t>
  </si>
  <si>
    <t>TABLEAU RECAPITULATIF DU COMPTE ADMINISTRATIF 2018  DU CHRS FARE</t>
  </si>
  <si>
    <t>FAIT LE 02 04 2019</t>
  </si>
  <si>
    <t>RAPPORT FINANCIER COMPTE ADMINISTRATIF 2018</t>
  </si>
  <si>
    <t>ALLOUE 2018</t>
  </si>
  <si>
    <t xml:space="preserve">EXCEDENT COMPTABLE CORRIGE 2018 CHRS FARE </t>
  </si>
  <si>
    <t>TABLEAU RECAPITULATIF DU COMPTE ADMINISTRATIF 2018  DE LA STABILISATION FARE</t>
  </si>
  <si>
    <t xml:space="preserve">DEFICIT COMPTABLE 2018 STABILISATION FARE </t>
  </si>
  <si>
    <t xml:space="preserve">DEFICIT COMPTABLE CORRIGE 2018 STABILISATION FARE </t>
  </si>
  <si>
    <t>EXCEDENT COMPTABLE 2018 DU CHRS FARE</t>
  </si>
  <si>
    <t>TABLEAU RECAPITULATIF DU COMPTE ADMINISTRATIF 2018  DU CHRS -STABILISATION FARE</t>
  </si>
  <si>
    <t xml:space="preserve">EXCEDENT COMPTABLE 2018 CHRS -  STABILISATION FARE </t>
  </si>
  <si>
    <t xml:space="preserve">EXCEDENT  COMPTABLE CORRIGE 2018 CHRS -  STABILISATION FARE </t>
  </si>
  <si>
    <t>REALISE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</si>
</sst>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3" xfId="0" applyFont="1" applyBorder="1"/>
    <xf numFmtId="0" fontId="1" fillId="0" borderId="4" xfId="0" applyFont="1" applyBorder="1"/>
    <xf numFmtId="0" fontId="1" fillId="3" borderId="5" xfId="0" applyFont="1" applyFill="1" applyBorder="1"/>
    <xf numFmtId="0" fontId="1" fillId="3" borderId="3" xfId="0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Fill="1" applyBorder="1"/>
    <xf numFmtId="0" fontId="1" fillId="0" borderId="6" xfId="0" applyFont="1" applyBorder="1"/>
    <xf numFmtId="0" fontId="1" fillId="0" borderId="0" xfId="0" applyFont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10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" xfId="0" applyFont="1" applyBorder="1"/>
    <xf numFmtId="0" fontId="1" fillId="0" borderId="12" xfId="0" applyFont="1" applyBorder="1"/>
    <xf numFmtId="4" fontId="1" fillId="3" borderId="13" xfId="0" applyNumberFormat="1" applyFont="1" applyFill="1" applyBorder="1"/>
    <xf numFmtId="0" fontId="1" fillId="3" borderId="1" xfId="0" applyFont="1" applyFill="1" applyBorder="1"/>
    <xf numFmtId="0" fontId="1" fillId="3" borderId="13" xfId="0" applyFont="1" applyFill="1" applyBorder="1"/>
    <xf numFmtId="4" fontId="1" fillId="0" borderId="12" xfId="0" applyNumberFormat="1" applyFont="1" applyBorder="1"/>
    <xf numFmtId="4" fontId="1" fillId="0" borderId="13" xfId="0" applyNumberFormat="1" applyFont="1" applyBorder="1"/>
    <xf numFmtId="4" fontId="1" fillId="0" borderId="2" xfId="0" applyNumberFormat="1" applyFont="1" applyBorder="1"/>
    <xf numFmtId="0" fontId="1" fillId="0" borderId="13" xfId="0" applyFont="1" applyBorder="1"/>
    <xf numFmtId="0" fontId="1" fillId="0" borderId="0" xfId="0" applyFont="1" applyFill="1" applyBorder="1"/>
    <xf numFmtId="4" fontId="1" fillId="3" borderId="5" xfId="0" applyNumberFormat="1" applyFont="1" applyFill="1" applyBorder="1"/>
    <xf numFmtId="0" fontId="1" fillId="3" borderId="6" xfId="0" applyFont="1" applyFill="1" applyBorder="1"/>
    <xf numFmtId="4" fontId="1" fillId="0" borderId="0" xfId="0" applyNumberFormat="1" applyFont="1"/>
    <xf numFmtId="4" fontId="1" fillId="0" borderId="5" xfId="0" applyNumberFormat="1" applyFont="1" applyBorder="1"/>
    <xf numFmtId="0" fontId="1" fillId="0" borderId="7" xfId="0" applyFont="1" applyBorder="1"/>
    <xf numFmtId="4" fontId="1" fillId="4" borderId="13" xfId="0" applyNumberFormat="1" applyFont="1" applyFill="1" applyBorder="1"/>
    <xf numFmtId="0" fontId="1" fillId="4" borderId="1" xfId="0" applyFont="1" applyFill="1" applyBorder="1"/>
    <xf numFmtId="0" fontId="1" fillId="4" borderId="13" xfId="0" applyFont="1" applyFill="1" applyBorder="1"/>
    <xf numFmtId="0" fontId="1" fillId="4" borderId="12" xfId="0" applyFont="1" applyFill="1" applyBorder="1"/>
    <xf numFmtId="0" fontId="1" fillId="5" borderId="12" xfId="0" applyFont="1" applyFill="1" applyBorder="1"/>
    <xf numFmtId="0" fontId="1" fillId="5" borderId="2" xfId="0" applyFont="1" applyFill="1" applyBorder="1"/>
    <xf numFmtId="0" fontId="1" fillId="4" borderId="2" xfId="0" applyFont="1" applyFill="1" applyBorder="1"/>
    <xf numFmtId="0" fontId="1" fillId="2" borderId="0" xfId="0" applyFont="1" applyFill="1" applyBorder="1" applyAlignment="1">
      <alignment horizontal="center"/>
    </xf>
    <xf numFmtId="4" fontId="1" fillId="2" borderId="0" xfId="0" applyNumberFormat="1" applyFont="1" applyFill="1" applyBorder="1"/>
    <xf numFmtId="0" fontId="1" fillId="2" borderId="0" xfId="0" applyFont="1" applyFill="1" applyBorder="1"/>
    <xf numFmtId="4" fontId="1" fillId="2" borderId="5" xfId="0" applyNumberFormat="1" applyFont="1" applyFill="1" applyBorder="1"/>
    <xf numFmtId="0" fontId="1" fillId="2" borderId="12" xfId="0" applyFont="1" applyFill="1" applyBorder="1"/>
    <xf numFmtId="0" fontId="1" fillId="2" borderId="2" xfId="0" applyFont="1" applyFill="1" applyBorder="1"/>
    <xf numFmtId="0" fontId="2" fillId="0" borderId="0" xfId="0" applyFont="1"/>
    <xf numFmtId="10" fontId="1" fillId="0" borderId="5" xfId="0" applyNumberFormat="1" applyFont="1" applyBorder="1" applyAlignment="1">
      <alignment horizontal="center" vertical="center"/>
    </xf>
    <xf numFmtId="10" fontId="1" fillId="0" borderId="9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3" borderId="9" xfId="0" applyNumberFormat="1" applyFont="1" applyFill="1" applyBorder="1" applyAlignment="1">
      <alignment horizontal="center" vertical="center"/>
    </xf>
    <xf numFmtId="10" fontId="1" fillId="3" borderId="5" xfId="0" applyNumberFormat="1" applyFont="1" applyFill="1" applyBorder="1" applyAlignment="1">
      <alignment horizontal="center" vertical="center"/>
    </xf>
    <xf numFmtId="10" fontId="1" fillId="3" borderId="9" xfId="0" applyNumberFormat="1" applyFont="1" applyFill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0"/>
  <sheetViews>
    <sheetView tabSelected="1" topLeftCell="E7" workbookViewId="0">
      <selection activeCell="L12" sqref="L12:L13"/>
    </sheetView>
  </sheetViews>
  <sheetFormatPr baseColWidth="10" defaultColWidth="14.28515625" defaultRowHeight="15.75" x14ac:dyDescent="0.25"/>
  <cols>
    <col min="1" max="5" width="14.28515625" style="1" customWidth="1"/>
    <col min="6" max="6" width="15.7109375" style="1" customWidth="1"/>
    <col min="7" max="7" width="14.28515625" style="1" customWidth="1"/>
    <col min="8" max="8" width="18" style="1" customWidth="1"/>
    <col min="9" max="9" width="18.5703125" style="1" customWidth="1"/>
    <col min="10" max="10" width="19.140625" style="1" customWidth="1"/>
    <col min="11" max="11" width="14.28515625" style="1" customWidth="1"/>
    <col min="12" max="12" width="18" style="1" customWidth="1"/>
    <col min="13" max="13" width="18.5703125" style="1" customWidth="1"/>
    <col min="14" max="14" width="18.85546875" style="1" customWidth="1"/>
    <col min="15" max="256" width="14.28515625" style="1"/>
    <col min="257" max="263" width="14.28515625" style="1" customWidth="1"/>
    <col min="264" max="264" width="18" style="1" customWidth="1"/>
    <col min="265" max="265" width="18.5703125" style="1" customWidth="1"/>
    <col min="266" max="266" width="19.140625" style="1" customWidth="1"/>
    <col min="267" max="267" width="14.28515625" style="1" customWidth="1"/>
    <col min="268" max="268" width="18" style="1" customWidth="1"/>
    <col min="269" max="269" width="18.5703125" style="1" customWidth="1"/>
    <col min="270" max="270" width="18.85546875" style="1" customWidth="1"/>
    <col min="271" max="512" width="14.28515625" style="1"/>
    <col min="513" max="519" width="14.28515625" style="1" customWidth="1"/>
    <col min="520" max="520" width="18" style="1" customWidth="1"/>
    <col min="521" max="521" width="18.5703125" style="1" customWidth="1"/>
    <col min="522" max="522" width="19.140625" style="1" customWidth="1"/>
    <col min="523" max="523" width="14.28515625" style="1" customWidth="1"/>
    <col min="524" max="524" width="18" style="1" customWidth="1"/>
    <col min="525" max="525" width="18.5703125" style="1" customWidth="1"/>
    <col min="526" max="526" width="18.85546875" style="1" customWidth="1"/>
    <col min="527" max="768" width="14.28515625" style="1"/>
    <col min="769" max="775" width="14.28515625" style="1" customWidth="1"/>
    <col min="776" max="776" width="18" style="1" customWidth="1"/>
    <col min="777" max="777" width="18.5703125" style="1" customWidth="1"/>
    <col min="778" max="778" width="19.140625" style="1" customWidth="1"/>
    <col min="779" max="779" width="14.28515625" style="1" customWidth="1"/>
    <col min="780" max="780" width="18" style="1" customWidth="1"/>
    <col min="781" max="781" width="18.5703125" style="1" customWidth="1"/>
    <col min="782" max="782" width="18.85546875" style="1" customWidth="1"/>
    <col min="783" max="1024" width="14.28515625" style="1"/>
    <col min="1025" max="1031" width="14.28515625" style="1" customWidth="1"/>
    <col min="1032" max="1032" width="18" style="1" customWidth="1"/>
    <col min="1033" max="1033" width="18.5703125" style="1" customWidth="1"/>
    <col min="1034" max="1034" width="19.140625" style="1" customWidth="1"/>
    <col min="1035" max="1035" width="14.28515625" style="1" customWidth="1"/>
    <col min="1036" max="1036" width="18" style="1" customWidth="1"/>
    <col min="1037" max="1037" width="18.5703125" style="1" customWidth="1"/>
    <col min="1038" max="1038" width="18.85546875" style="1" customWidth="1"/>
    <col min="1039" max="1280" width="14.28515625" style="1"/>
    <col min="1281" max="1287" width="14.28515625" style="1" customWidth="1"/>
    <col min="1288" max="1288" width="18" style="1" customWidth="1"/>
    <col min="1289" max="1289" width="18.5703125" style="1" customWidth="1"/>
    <col min="1290" max="1290" width="19.140625" style="1" customWidth="1"/>
    <col min="1291" max="1291" width="14.28515625" style="1" customWidth="1"/>
    <col min="1292" max="1292" width="18" style="1" customWidth="1"/>
    <col min="1293" max="1293" width="18.5703125" style="1" customWidth="1"/>
    <col min="1294" max="1294" width="18.85546875" style="1" customWidth="1"/>
    <col min="1295" max="1536" width="14.28515625" style="1"/>
    <col min="1537" max="1543" width="14.28515625" style="1" customWidth="1"/>
    <col min="1544" max="1544" width="18" style="1" customWidth="1"/>
    <col min="1545" max="1545" width="18.5703125" style="1" customWidth="1"/>
    <col min="1546" max="1546" width="19.140625" style="1" customWidth="1"/>
    <col min="1547" max="1547" width="14.28515625" style="1" customWidth="1"/>
    <col min="1548" max="1548" width="18" style="1" customWidth="1"/>
    <col min="1549" max="1549" width="18.5703125" style="1" customWidth="1"/>
    <col min="1550" max="1550" width="18.85546875" style="1" customWidth="1"/>
    <col min="1551" max="1792" width="14.28515625" style="1"/>
    <col min="1793" max="1799" width="14.28515625" style="1" customWidth="1"/>
    <col min="1800" max="1800" width="18" style="1" customWidth="1"/>
    <col min="1801" max="1801" width="18.5703125" style="1" customWidth="1"/>
    <col min="1802" max="1802" width="19.140625" style="1" customWidth="1"/>
    <col min="1803" max="1803" width="14.28515625" style="1" customWidth="1"/>
    <col min="1804" max="1804" width="18" style="1" customWidth="1"/>
    <col min="1805" max="1805" width="18.5703125" style="1" customWidth="1"/>
    <col min="1806" max="1806" width="18.85546875" style="1" customWidth="1"/>
    <col min="1807" max="2048" width="14.28515625" style="1"/>
    <col min="2049" max="2055" width="14.28515625" style="1" customWidth="1"/>
    <col min="2056" max="2056" width="18" style="1" customWidth="1"/>
    <col min="2057" max="2057" width="18.5703125" style="1" customWidth="1"/>
    <col min="2058" max="2058" width="19.140625" style="1" customWidth="1"/>
    <col min="2059" max="2059" width="14.28515625" style="1" customWidth="1"/>
    <col min="2060" max="2060" width="18" style="1" customWidth="1"/>
    <col min="2061" max="2061" width="18.5703125" style="1" customWidth="1"/>
    <col min="2062" max="2062" width="18.85546875" style="1" customWidth="1"/>
    <col min="2063" max="2304" width="14.28515625" style="1"/>
    <col min="2305" max="2311" width="14.28515625" style="1" customWidth="1"/>
    <col min="2312" max="2312" width="18" style="1" customWidth="1"/>
    <col min="2313" max="2313" width="18.5703125" style="1" customWidth="1"/>
    <col min="2314" max="2314" width="19.140625" style="1" customWidth="1"/>
    <col min="2315" max="2315" width="14.28515625" style="1" customWidth="1"/>
    <col min="2316" max="2316" width="18" style="1" customWidth="1"/>
    <col min="2317" max="2317" width="18.5703125" style="1" customWidth="1"/>
    <col min="2318" max="2318" width="18.85546875" style="1" customWidth="1"/>
    <col min="2319" max="2560" width="14.28515625" style="1"/>
    <col min="2561" max="2567" width="14.28515625" style="1" customWidth="1"/>
    <col min="2568" max="2568" width="18" style="1" customWidth="1"/>
    <col min="2569" max="2569" width="18.5703125" style="1" customWidth="1"/>
    <col min="2570" max="2570" width="19.140625" style="1" customWidth="1"/>
    <col min="2571" max="2571" width="14.28515625" style="1" customWidth="1"/>
    <col min="2572" max="2572" width="18" style="1" customWidth="1"/>
    <col min="2573" max="2573" width="18.5703125" style="1" customWidth="1"/>
    <col min="2574" max="2574" width="18.85546875" style="1" customWidth="1"/>
    <col min="2575" max="2816" width="14.28515625" style="1"/>
    <col min="2817" max="2823" width="14.28515625" style="1" customWidth="1"/>
    <col min="2824" max="2824" width="18" style="1" customWidth="1"/>
    <col min="2825" max="2825" width="18.5703125" style="1" customWidth="1"/>
    <col min="2826" max="2826" width="19.140625" style="1" customWidth="1"/>
    <col min="2827" max="2827" width="14.28515625" style="1" customWidth="1"/>
    <col min="2828" max="2828" width="18" style="1" customWidth="1"/>
    <col min="2829" max="2829" width="18.5703125" style="1" customWidth="1"/>
    <col min="2830" max="2830" width="18.85546875" style="1" customWidth="1"/>
    <col min="2831" max="3072" width="14.28515625" style="1"/>
    <col min="3073" max="3079" width="14.28515625" style="1" customWidth="1"/>
    <col min="3080" max="3080" width="18" style="1" customWidth="1"/>
    <col min="3081" max="3081" width="18.5703125" style="1" customWidth="1"/>
    <col min="3082" max="3082" width="19.140625" style="1" customWidth="1"/>
    <col min="3083" max="3083" width="14.28515625" style="1" customWidth="1"/>
    <col min="3084" max="3084" width="18" style="1" customWidth="1"/>
    <col min="3085" max="3085" width="18.5703125" style="1" customWidth="1"/>
    <col min="3086" max="3086" width="18.85546875" style="1" customWidth="1"/>
    <col min="3087" max="3328" width="14.28515625" style="1"/>
    <col min="3329" max="3335" width="14.28515625" style="1" customWidth="1"/>
    <col min="3336" max="3336" width="18" style="1" customWidth="1"/>
    <col min="3337" max="3337" width="18.5703125" style="1" customWidth="1"/>
    <col min="3338" max="3338" width="19.140625" style="1" customWidth="1"/>
    <col min="3339" max="3339" width="14.28515625" style="1" customWidth="1"/>
    <col min="3340" max="3340" width="18" style="1" customWidth="1"/>
    <col min="3341" max="3341" width="18.5703125" style="1" customWidth="1"/>
    <col min="3342" max="3342" width="18.85546875" style="1" customWidth="1"/>
    <col min="3343" max="3584" width="14.28515625" style="1"/>
    <col min="3585" max="3591" width="14.28515625" style="1" customWidth="1"/>
    <col min="3592" max="3592" width="18" style="1" customWidth="1"/>
    <col min="3593" max="3593" width="18.5703125" style="1" customWidth="1"/>
    <col min="3594" max="3594" width="19.140625" style="1" customWidth="1"/>
    <col min="3595" max="3595" width="14.28515625" style="1" customWidth="1"/>
    <col min="3596" max="3596" width="18" style="1" customWidth="1"/>
    <col min="3597" max="3597" width="18.5703125" style="1" customWidth="1"/>
    <col min="3598" max="3598" width="18.85546875" style="1" customWidth="1"/>
    <col min="3599" max="3840" width="14.28515625" style="1"/>
    <col min="3841" max="3847" width="14.28515625" style="1" customWidth="1"/>
    <col min="3848" max="3848" width="18" style="1" customWidth="1"/>
    <col min="3849" max="3849" width="18.5703125" style="1" customWidth="1"/>
    <col min="3850" max="3850" width="19.140625" style="1" customWidth="1"/>
    <col min="3851" max="3851" width="14.28515625" style="1" customWidth="1"/>
    <col min="3852" max="3852" width="18" style="1" customWidth="1"/>
    <col min="3853" max="3853" width="18.5703125" style="1" customWidth="1"/>
    <col min="3854" max="3854" width="18.85546875" style="1" customWidth="1"/>
    <col min="3855" max="4096" width="14.28515625" style="1"/>
    <col min="4097" max="4103" width="14.28515625" style="1" customWidth="1"/>
    <col min="4104" max="4104" width="18" style="1" customWidth="1"/>
    <col min="4105" max="4105" width="18.5703125" style="1" customWidth="1"/>
    <col min="4106" max="4106" width="19.140625" style="1" customWidth="1"/>
    <col min="4107" max="4107" width="14.28515625" style="1" customWidth="1"/>
    <col min="4108" max="4108" width="18" style="1" customWidth="1"/>
    <col min="4109" max="4109" width="18.5703125" style="1" customWidth="1"/>
    <col min="4110" max="4110" width="18.85546875" style="1" customWidth="1"/>
    <col min="4111" max="4352" width="14.28515625" style="1"/>
    <col min="4353" max="4359" width="14.28515625" style="1" customWidth="1"/>
    <col min="4360" max="4360" width="18" style="1" customWidth="1"/>
    <col min="4361" max="4361" width="18.5703125" style="1" customWidth="1"/>
    <col min="4362" max="4362" width="19.140625" style="1" customWidth="1"/>
    <col min="4363" max="4363" width="14.28515625" style="1" customWidth="1"/>
    <col min="4364" max="4364" width="18" style="1" customWidth="1"/>
    <col min="4365" max="4365" width="18.5703125" style="1" customWidth="1"/>
    <col min="4366" max="4366" width="18.85546875" style="1" customWidth="1"/>
    <col min="4367" max="4608" width="14.28515625" style="1"/>
    <col min="4609" max="4615" width="14.28515625" style="1" customWidth="1"/>
    <col min="4616" max="4616" width="18" style="1" customWidth="1"/>
    <col min="4617" max="4617" width="18.5703125" style="1" customWidth="1"/>
    <col min="4618" max="4618" width="19.140625" style="1" customWidth="1"/>
    <col min="4619" max="4619" width="14.28515625" style="1" customWidth="1"/>
    <col min="4620" max="4620" width="18" style="1" customWidth="1"/>
    <col min="4621" max="4621" width="18.5703125" style="1" customWidth="1"/>
    <col min="4622" max="4622" width="18.85546875" style="1" customWidth="1"/>
    <col min="4623" max="4864" width="14.28515625" style="1"/>
    <col min="4865" max="4871" width="14.28515625" style="1" customWidth="1"/>
    <col min="4872" max="4872" width="18" style="1" customWidth="1"/>
    <col min="4873" max="4873" width="18.5703125" style="1" customWidth="1"/>
    <col min="4874" max="4874" width="19.140625" style="1" customWidth="1"/>
    <col min="4875" max="4875" width="14.28515625" style="1" customWidth="1"/>
    <col min="4876" max="4876" width="18" style="1" customWidth="1"/>
    <col min="4877" max="4877" width="18.5703125" style="1" customWidth="1"/>
    <col min="4878" max="4878" width="18.85546875" style="1" customWidth="1"/>
    <col min="4879" max="5120" width="14.28515625" style="1"/>
    <col min="5121" max="5127" width="14.28515625" style="1" customWidth="1"/>
    <col min="5128" max="5128" width="18" style="1" customWidth="1"/>
    <col min="5129" max="5129" width="18.5703125" style="1" customWidth="1"/>
    <col min="5130" max="5130" width="19.140625" style="1" customWidth="1"/>
    <col min="5131" max="5131" width="14.28515625" style="1" customWidth="1"/>
    <col min="5132" max="5132" width="18" style="1" customWidth="1"/>
    <col min="5133" max="5133" width="18.5703125" style="1" customWidth="1"/>
    <col min="5134" max="5134" width="18.85546875" style="1" customWidth="1"/>
    <col min="5135" max="5376" width="14.28515625" style="1"/>
    <col min="5377" max="5383" width="14.28515625" style="1" customWidth="1"/>
    <col min="5384" max="5384" width="18" style="1" customWidth="1"/>
    <col min="5385" max="5385" width="18.5703125" style="1" customWidth="1"/>
    <col min="5386" max="5386" width="19.140625" style="1" customWidth="1"/>
    <col min="5387" max="5387" width="14.28515625" style="1" customWidth="1"/>
    <col min="5388" max="5388" width="18" style="1" customWidth="1"/>
    <col min="5389" max="5389" width="18.5703125" style="1" customWidth="1"/>
    <col min="5390" max="5390" width="18.85546875" style="1" customWidth="1"/>
    <col min="5391" max="5632" width="14.28515625" style="1"/>
    <col min="5633" max="5639" width="14.28515625" style="1" customWidth="1"/>
    <col min="5640" max="5640" width="18" style="1" customWidth="1"/>
    <col min="5641" max="5641" width="18.5703125" style="1" customWidth="1"/>
    <col min="5642" max="5642" width="19.140625" style="1" customWidth="1"/>
    <col min="5643" max="5643" width="14.28515625" style="1" customWidth="1"/>
    <col min="5644" max="5644" width="18" style="1" customWidth="1"/>
    <col min="5645" max="5645" width="18.5703125" style="1" customWidth="1"/>
    <col min="5646" max="5646" width="18.85546875" style="1" customWidth="1"/>
    <col min="5647" max="5888" width="14.28515625" style="1"/>
    <col min="5889" max="5895" width="14.28515625" style="1" customWidth="1"/>
    <col min="5896" max="5896" width="18" style="1" customWidth="1"/>
    <col min="5897" max="5897" width="18.5703125" style="1" customWidth="1"/>
    <col min="5898" max="5898" width="19.140625" style="1" customWidth="1"/>
    <col min="5899" max="5899" width="14.28515625" style="1" customWidth="1"/>
    <col min="5900" max="5900" width="18" style="1" customWidth="1"/>
    <col min="5901" max="5901" width="18.5703125" style="1" customWidth="1"/>
    <col min="5902" max="5902" width="18.85546875" style="1" customWidth="1"/>
    <col min="5903" max="6144" width="14.28515625" style="1"/>
    <col min="6145" max="6151" width="14.28515625" style="1" customWidth="1"/>
    <col min="6152" max="6152" width="18" style="1" customWidth="1"/>
    <col min="6153" max="6153" width="18.5703125" style="1" customWidth="1"/>
    <col min="6154" max="6154" width="19.140625" style="1" customWidth="1"/>
    <col min="6155" max="6155" width="14.28515625" style="1" customWidth="1"/>
    <col min="6156" max="6156" width="18" style="1" customWidth="1"/>
    <col min="6157" max="6157" width="18.5703125" style="1" customWidth="1"/>
    <col min="6158" max="6158" width="18.85546875" style="1" customWidth="1"/>
    <col min="6159" max="6400" width="14.28515625" style="1"/>
    <col min="6401" max="6407" width="14.28515625" style="1" customWidth="1"/>
    <col min="6408" max="6408" width="18" style="1" customWidth="1"/>
    <col min="6409" max="6409" width="18.5703125" style="1" customWidth="1"/>
    <col min="6410" max="6410" width="19.140625" style="1" customWidth="1"/>
    <col min="6411" max="6411" width="14.28515625" style="1" customWidth="1"/>
    <col min="6412" max="6412" width="18" style="1" customWidth="1"/>
    <col min="6413" max="6413" width="18.5703125" style="1" customWidth="1"/>
    <col min="6414" max="6414" width="18.85546875" style="1" customWidth="1"/>
    <col min="6415" max="6656" width="14.28515625" style="1"/>
    <col min="6657" max="6663" width="14.28515625" style="1" customWidth="1"/>
    <col min="6664" max="6664" width="18" style="1" customWidth="1"/>
    <col min="6665" max="6665" width="18.5703125" style="1" customWidth="1"/>
    <col min="6666" max="6666" width="19.140625" style="1" customWidth="1"/>
    <col min="6667" max="6667" width="14.28515625" style="1" customWidth="1"/>
    <col min="6668" max="6668" width="18" style="1" customWidth="1"/>
    <col min="6669" max="6669" width="18.5703125" style="1" customWidth="1"/>
    <col min="6670" max="6670" width="18.85546875" style="1" customWidth="1"/>
    <col min="6671" max="6912" width="14.28515625" style="1"/>
    <col min="6913" max="6919" width="14.28515625" style="1" customWidth="1"/>
    <col min="6920" max="6920" width="18" style="1" customWidth="1"/>
    <col min="6921" max="6921" width="18.5703125" style="1" customWidth="1"/>
    <col min="6922" max="6922" width="19.140625" style="1" customWidth="1"/>
    <col min="6923" max="6923" width="14.28515625" style="1" customWidth="1"/>
    <col min="6924" max="6924" width="18" style="1" customWidth="1"/>
    <col min="6925" max="6925" width="18.5703125" style="1" customWidth="1"/>
    <col min="6926" max="6926" width="18.85546875" style="1" customWidth="1"/>
    <col min="6927" max="7168" width="14.28515625" style="1"/>
    <col min="7169" max="7175" width="14.28515625" style="1" customWidth="1"/>
    <col min="7176" max="7176" width="18" style="1" customWidth="1"/>
    <col min="7177" max="7177" width="18.5703125" style="1" customWidth="1"/>
    <col min="7178" max="7178" width="19.140625" style="1" customWidth="1"/>
    <col min="7179" max="7179" width="14.28515625" style="1" customWidth="1"/>
    <col min="7180" max="7180" width="18" style="1" customWidth="1"/>
    <col min="7181" max="7181" width="18.5703125" style="1" customWidth="1"/>
    <col min="7182" max="7182" width="18.85546875" style="1" customWidth="1"/>
    <col min="7183" max="7424" width="14.28515625" style="1"/>
    <col min="7425" max="7431" width="14.28515625" style="1" customWidth="1"/>
    <col min="7432" max="7432" width="18" style="1" customWidth="1"/>
    <col min="7433" max="7433" width="18.5703125" style="1" customWidth="1"/>
    <col min="7434" max="7434" width="19.140625" style="1" customWidth="1"/>
    <col min="7435" max="7435" width="14.28515625" style="1" customWidth="1"/>
    <col min="7436" max="7436" width="18" style="1" customWidth="1"/>
    <col min="7437" max="7437" width="18.5703125" style="1" customWidth="1"/>
    <col min="7438" max="7438" width="18.85546875" style="1" customWidth="1"/>
    <col min="7439" max="7680" width="14.28515625" style="1"/>
    <col min="7681" max="7687" width="14.28515625" style="1" customWidth="1"/>
    <col min="7688" max="7688" width="18" style="1" customWidth="1"/>
    <col min="7689" max="7689" width="18.5703125" style="1" customWidth="1"/>
    <col min="7690" max="7690" width="19.140625" style="1" customWidth="1"/>
    <col min="7691" max="7691" width="14.28515625" style="1" customWidth="1"/>
    <col min="7692" max="7692" width="18" style="1" customWidth="1"/>
    <col min="7693" max="7693" width="18.5703125" style="1" customWidth="1"/>
    <col min="7694" max="7694" width="18.85546875" style="1" customWidth="1"/>
    <col min="7695" max="7936" width="14.28515625" style="1"/>
    <col min="7937" max="7943" width="14.28515625" style="1" customWidth="1"/>
    <col min="7944" max="7944" width="18" style="1" customWidth="1"/>
    <col min="7945" max="7945" width="18.5703125" style="1" customWidth="1"/>
    <col min="7946" max="7946" width="19.140625" style="1" customWidth="1"/>
    <col min="7947" max="7947" width="14.28515625" style="1" customWidth="1"/>
    <col min="7948" max="7948" width="18" style="1" customWidth="1"/>
    <col min="7949" max="7949" width="18.5703125" style="1" customWidth="1"/>
    <col min="7950" max="7950" width="18.85546875" style="1" customWidth="1"/>
    <col min="7951" max="8192" width="14.28515625" style="1"/>
    <col min="8193" max="8199" width="14.28515625" style="1" customWidth="1"/>
    <col min="8200" max="8200" width="18" style="1" customWidth="1"/>
    <col min="8201" max="8201" width="18.5703125" style="1" customWidth="1"/>
    <col min="8202" max="8202" width="19.140625" style="1" customWidth="1"/>
    <col min="8203" max="8203" width="14.28515625" style="1" customWidth="1"/>
    <col min="8204" max="8204" width="18" style="1" customWidth="1"/>
    <col min="8205" max="8205" width="18.5703125" style="1" customWidth="1"/>
    <col min="8206" max="8206" width="18.85546875" style="1" customWidth="1"/>
    <col min="8207" max="8448" width="14.28515625" style="1"/>
    <col min="8449" max="8455" width="14.28515625" style="1" customWidth="1"/>
    <col min="8456" max="8456" width="18" style="1" customWidth="1"/>
    <col min="8457" max="8457" width="18.5703125" style="1" customWidth="1"/>
    <col min="8458" max="8458" width="19.140625" style="1" customWidth="1"/>
    <col min="8459" max="8459" width="14.28515625" style="1" customWidth="1"/>
    <col min="8460" max="8460" width="18" style="1" customWidth="1"/>
    <col min="8461" max="8461" width="18.5703125" style="1" customWidth="1"/>
    <col min="8462" max="8462" width="18.85546875" style="1" customWidth="1"/>
    <col min="8463" max="8704" width="14.28515625" style="1"/>
    <col min="8705" max="8711" width="14.28515625" style="1" customWidth="1"/>
    <col min="8712" max="8712" width="18" style="1" customWidth="1"/>
    <col min="8713" max="8713" width="18.5703125" style="1" customWidth="1"/>
    <col min="8714" max="8714" width="19.140625" style="1" customWidth="1"/>
    <col min="8715" max="8715" width="14.28515625" style="1" customWidth="1"/>
    <col min="8716" max="8716" width="18" style="1" customWidth="1"/>
    <col min="8717" max="8717" width="18.5703125" style="1" customWidth="1"/>
    <col min="8718" max="8718" width="18.85546875" style="1" customWidth="1"/>
    <col min="8719" max="8960" width="14.28515625" style="1"/>
    <col min="8961" max="8967" width="14.28515625" style="1" customWidth="1"/>
    <col min="8968" max="8968" width="18" style="1" customWidth="1"/>
    <col min="8969" max="8969" width="18.5703125" style="1" customWidth="1"/>
    <col min="8970" max="8970" width="19.140625" style="1" customWidth="1"/>
    <col min="8971" max="8971" width="14.28515625" style="1" customWidth="1"/>
    <col min="8972" max="8972" width="18" style="1" customWidth="1"/>
    <col min="8973" max="8973" width="18.5703125" style="1" customWidth="1"/>
    <col min="8974" max="8974" width="18.85546875" style="1" customWidth="1"/>
    <col min="8975" max="9216" width="14.28515625" style="1"/>
    <col min="9217" max="9223" width="14.28515625" style="1" customWidth="1"/>
    <col min="9224" max="9224" width="18" style="1" customWidth="1"/>
    <col min="9225" max="9225" width="18.5703125" style="1" customWidth="1"/>
    <col min="9226" max="9226" width="19.140625" style="1" customWidth="1"/>
    <col min="9227" max="9227" width="14.28515625" style="1" customWidth="1"/>
    <col min="9228" max="9228" width="18" style="1" customWidth="1"/>
    <col min="9229" max="9229" width="18.5703125" style="1" customWidth="1"/>
    <col min="9230" max="9230" width="18.85546875" style="1" customWidth="1"/>
    <col min="9231" max="9472" width="14.28515625" style="1"/>
    <col min="9473" max="9479" width="14.28515625" style="1" customWidth="1"/>
    <col min="9480" max="9480" width="18" style="1" customWidth="1"/>
    <col min="9481" max="9481" width="18.5703125" style="1" customWidth="1"/>
    <col min="9482" max="9482" width="19.140625" style="1" customWidth="1"/>
    <col min="9483" max="9483" width="14.28515625" style="1" customWidth="1"/>
    <col min="9484" max="9484" width="18" style="1" customWidth="1"/>
    <col min="9485" max="9485" width="18.5703125" style="1" customWidth="1"/>
    <col min="9486" max="9486" width="18.85546875" style="1" customWidth="1"/>
    <col min="9487" max="9728" width="14.28515625" style="1"/>
    <col min="9729" max="9735" width="14.28515625" style="1" customWidth="1"/>
    <col min="9736" max="9736" width="18" style="1" customWidth="1"/>
    <col min="9737" max="9737" width="18.5703125" style="1" customWidth="1"/>
    <col min="9738" max="9738" width="19.140625" style="1" customWidth="1"/>
    <col min="9739" max="9739" width="14.28515625" style="1" customWidth="1"/>
    <col min="9740" max="9740" width="18" style="1" customWidth="1"/>
    <col min="9741" max="9741" width="18.5703125" style="1" customWidth="1"/>
    <col min="9742" max="9742" width="18.85546875" style="1" customWidth="1"/>
    <col min="9743" max="9984" width="14.28515625" style="1"/>
    <col min="9985" max="9991" width="14.28515625" style="1" customWidth="1"/>
    <col min="9992" max="9992" width="18" style="1" customWidth="1"/>
    <col min="9993" max="9993" width="18.5703125" style="1" customWidth="1"/>
    <col min="9994" max="9994" width="19.140625" style="1" customWidth="1"/>
    <col min="9995" max="9995" width="14.28515625" style="1" customWidth="1"/>
    <col min="9996" max="9996" width="18" style="1" customWidth="1"/>
    <col min="9997" max="9997" width="18.5703125" style="1" customWidth="1"/>
    <col min="9998" max="9998" width="18.85546875" style="1" customWidth="1"/>
    <col min="9999" max="10240" width="14.28515625" style="1"/>
    <col min="10241" max="10247" width="14.28515625" style="1" customWidth="1"/>
    <col min="10248" max="10248" width="18" style="1" customWidth="1"/>
    <col min="10249" max="10249" width="18.5703125" style="1" customWidth="1"/>
    <col min="10250" max="10250" width="19.140625" style="1" customWidth="1"/>
    <col min="10251" max="10251" width="14.28515625" style="1" customWidth="1"/>
    <col min="10252" max="10252" width="18" style="1" customWidth="1"/>
    <col min="10253" max="10253" width="18.5703125" style="1" customWidth="1"/>
    <col min="10254" max="10254" width="18.85546875" style="1" customWidth="1"/>
    <col min="10255" max="10496" width="14.28515625" style="1"/>
    <col min="10497" max="10503" width="14.28515625" style="1" customWidth="1"/>
    <col min="10504" max="10504" width="18" style="1" customWidth="1"/>
    <col min="10505" max="10505" width="18.5703125" style="1" customWidth="1"/>
    <col min="10506" max="10506" width="19.140625" style="1" customWidth="1"/>
    <col min="10507" max="10507" width="14.28515625" style="1" customWidth="1"/>
    <col min="10508" max="10508" width="18" style="1" customWidth="1"/>
    <col min="10509" max="10509" width="18.5703125" style="1" customWidth="1"/>
    <col min="10510" max="10510" width="18.85546875" style="1" customWidth="1"/>
    <col min="10511" max="10752" width="14.28515625" style="1"/>
    <col min="10753" max="10759" width="14.28515625" style="1" customWidth="1"/>
    <col min="10760" max="10760" width="18" style="1" customWidth="1"/>
    <col min="10761" max="10761" width="18.5703125" style="1" customWidth="1"/>
    <col min="10762" max="10762" width="19.140625" style="1" customWidth="1"/>
    <col min="10763" max="10763" width="14.28515625" style="1" customWidth="1"/>
    <col min="10764" max="10764" width="18" style="1" customWidth="1"/>
    <col min="10765" max="10765" width="18.5703125" style="1" customWidth="1"/>
    <col min="10766" max="10766" width="18.85546875" style="1" customWidth="1"/>
    <col min="10767" max="11008" width="14.28515625" style="1"/>
    <col min="11009" max="11015" width="14.28515625" style="1" customWidth="1"/>
    <col min="11016" max="11016" width="18" style="1" customWidth="1"/>
    <col min="11017" max="11017" width="18.5703125" style="1" customWidth="1"/>
    <col min="11018" max="11018" width="19.140625" style="1" customWidth="1"/>
    <col min="11019" max="11019" width="14.28515625" style="1" customWidth="1"/>
    <col min="11020" max="11020" width="18" style="1" customWidth="1"/>
    <col min="11021" max="11021" width="18.5703125" style="1" customWidth="1"/>
    <col min="11022" max="11022" width="18.85546875" style="1" customWidth="1"/>
    <col min="11023" max="11264" width="14.28515625" style="1"/>
    <col min="11265" max="11271" width="14.28515625" style="1" customWidth="1"/>
    <col min="11272" max="11272" width="18" style="1" customWidth="1"/>
    <col min="11273" max="11273" width="18.5703125" style="1" customWidth="1"/>
    <col min="11274" max="11274" width="19.140625" style="1" customWidth="1"/>
    <col min="11275" max="11275" width="14.28515625" style="1" customWidth="1"/>
    <col min="11276" max="11276" width="18" style="1" customWidth="1"/>
    <col min="11277" max="11277" width="18.5703125" style="1" customWidth="1"/>
    <col min="11278" max="11278" width="18.85546875" style="1" customWidth="1"/>
    <col min="11279" max="11520" width="14.28515625" style="1"/>
    <col min="11521" max="11527" width="14.28515625" style="1" customWidth="1"/>
    <col min="11528" max="11528" width="18" style="1" customWidth="1"/>
    <col min="11529" max="11529" width="18.5703125" style="1" customWidth="1"/>
    <col min="11530" max="11530" width="19.140625" style="1" customWidth="1"/>
    <col min="11531" max="11531" width="14.28515625" style="1" customWidth="1"/>
    <col min="11532" max="11532" width="18" style="1" customWidth="1"/>
    <col min="11533" max="11533" width="18.5703125" style="1" customWidth="1"/>
    <col min="11534" max="11534" width="18.85546875" style="1" customWidth="1"/>
    <col min="11535" max="11776" width="14.28515625" style="1"/>
    <col min="11777" max="11783" width="14.28515625" style="1" customWidth="1"/>
    <col min="11784" max="11784" width="18" style="1" customWidth="1"/>
    <col min="11785" max="11785" width="18.5703125" style="1" customWidth="1"/>
    <col min="11786" max="11786" width="19.140625" style="1" customWidth="1"/>
    <col min="11787" max="11787" width="14.28515625" style="1" customWidth="1"/>
    <col min="11788" max="11788" width="18" style="1" customWidth="1"/>
    <col min="11789" max="11789" width="18.5703125" style="1" customWidth="1"/>
    <col min="11790" max="11790" width="18.85546875" style="1" customWidth="1"/>
    <col min="11791" max="12032" width="14.28515625" style="1"/>
    <col min="12033" max="12039" width="14.28515625" style="1" customWidth="1"/>
    <col min="12040" max="12040" width="18" style="1" customWidth="1"/>
    <col min="12041" max="12041" width="18.5703125" style="1" customWidth="1"/>
    <col min="12042" max="12042" width="19.140625" style="1" customWidth="1"/>
    <col min="12043" max="12043" width="14.28515625" style="1" customWidth="1"/>
    <col min="12044" max="12044" width="18" style="1" customWidth="1"/>
    <col min="12045" max="12045" width="18.5703125" style="1" customWidth="1"/>
    <col min="12046" max="12046" width="18.85546875" style="1" customWidth="1"/>
    <col min="12047" max="12288" width="14.28515625" style="1"/>
    <col min="12289" max="12295" width="14.28515625" style="1" customWidth="1"/>
    <col min="12296" max="12296" width="18" style="1" customWidth="1"/>
    <col min="12297" max="12297" width="18.5703125" style="1" customWidth="1"/>
    <col min="12298" max="12298" width="19.140625" style="1" customWidth="1"/>
    <col min="12299" max="12299" width="14.28515625" style="1" customWidth="1"/>
    <col min="12300" max="12300" width="18" style="1" customWidth="1"/>
    <col min="12301" max="12301" width="18.5703125" style="1" customWidth="1"/>
    <col min="12302" max="12302" width="18.85546875" style="1" customWidth="1"/>
    <col min="12303" max="12544" width="14.28515625" style="1"/>
    <col min="12545" max="12551" width="14.28515625" style="1" customWidth="1"/>
    <col min="12552" max="12552" width="18" style="1" customWidth="1"/>
    <col min="12553" max="12553" width="18.5703125" style="1" customWidth="1"/>
    <col min="12554" max="12554" width="19.140625" style="1" customWidth="1"/>
    <col min="12555" max="12555" width="14.28515625" style="1" customWidth="1"/>
    <col min="12556" max="12556" width="18" style="1" customWidth="1"/>
    <col min="12557" max="12557" width="18.5703125" style="1" customWidth="1"/>
    <col min="12558" max="12558" width="18.85546875" style="1" customWidth="1"/>
    <col min="12559" max="12800" width="14.28515625" style="1"/>
    <col min="12801" max="12807" width="14.28515625" style="1" customWidth="1"/>
    <col min="12808" max="12808" width="18" style="1" customWidth="1"/>
    <col min="12809" max="12809" width="18.5703125" style="1" customWidth="1"/>
    <col min="12810" max="12810" width="19.140625" style="1" customWidth="1"/>
    <col min="12811" max="12811" width="14.28515625" style="1" customWidth="1"/>
    <col min="12812" max="12812" width="18" style="1" customWidth="1"/>
    <col min="12813" max="12813" width="18.5703125" style="1" customWidth="1"/>
    <col min="12814" max="12814" width="18.85546875" style="1" customWidth="1"/>
    <col min="12815" max="13056" width="14.28515625" style="1"/>
    <col min="13057" max="13063" width="14.28515625" style="1" customWidth="1"/>
    <col min="13064" max="13064" width="18" style="1" customWidth="1"/>
    <col min="13065" max="13065" width="18.5703125" style="1" customWidth="1"/>
    <col min="13066" max="13066" width="19.140625" style="1" customWidth="1"/>
    <col min="13067" max="13067" width="14.28515625" style="1" customWidth="1"/>
    <col min="13068" max="13068" width="18" style="1" customWidth="1"/>
    <col min="13069" max="13069" width="18.5703125" style="1" customWidth="1"/>
    <col min="13070" max="13070" width="18.85546875" style="1" customWidth="1"/>
    <col min="13071" max="13312" width="14.28515625" style="1"/>
    <col min="13313" max="13319" width="14.28515625" style="1" customWidth="1"/>
    <col min="13320" max="13320" width="18" style="1" customWidth="1"/>
    <col min="13321" max="13321" width="18.5703125" style="1" customWidth="1"/>
    <col min="13322" max="13322" width="19.140625" style="1" customWidth="1"/>
    <col min="13323" max="13323" width="14.28515625" style="1" customWidth="1"/>
    <col min="13324" max="13324" width="18" style="1" customWidth="1"/>
    <col min="13325" max="13325" width="18.5703125" style="1" customWidth="1"/>
    <col min="13326" max="13326" width="18.85546875" style="1" customWidth="1"/>
    <col min="13327" max="13568" width="14.28515625" style="1"/>
    <col min="13569" max="13575" width="14.28515625" style="1" customWidth="1"/>
    <col min="13576" max="13576" width="18" style="1" customWidth="1"/>
    <col min="13577" max="13577" width="18.5703125" style="1" customWidth="1"/>
    <col min="13578" max="13578" width="19.140625" style="1" customWidth="1"/>
    <col min="13579" max="13579" width="14.28515625" style="1" customWidth="1"/>
    <col min="13580" max="13580" width="18" style="1" customWidth="1"/>
    <col min="13581" max="13581" width="18.5703125" style="1" customWidth="1"/>
    <col min="13582" max="13582" width="18.85546875" style="1" customWidth="1"/>
    <col min="13583" max="13824" width="14.28515625" style="1"/>
    <col min="13825" max="13831" width="14.28515625" style="1" customWidth="1"/>
    <col min="13832" max="13832" width="18" style="1" customWidth="1"/>
    <col min="13833" max="13833" width="18.5703125" style="1" customWidth="1"/>
    <col min="13834" max="13834" width="19.140625" style="1" customWidth="1"/>
    <col min="13835" max="13835" width="14.28515625" style="1" customWidth="1"/>
    <col min="13836" max="13836" width="18" style="1" customWidth="1"/>
    <col min="13837" max="13837" width="18.5703125" style="1" customWidth="1"/>
    <col min="13838" max="13838" width="18.85546875" style="1" customWidth="1"/>
    <col min="13839" max="14080" width="14.28515625" style="1"/>
    <col min="14081" max="14087" width="14.28515625" style="1" customWidth="1"/>
    <col min="14088" max="14088" width="18" style="1" customWidth="1"/>
    <col min="14089" max="14089" width="18.5703125" style="1" customWidth="1"/>
    <col min="14090" max="14090" width="19.140625" style="1" customWidth="1"/>
    <col min="14091" max="14091" width="14.28515625" style="1" customWidth="1"/>
    <col min="14092" max="14092" width="18" style="1" customWidth="1"/>
    <col min="14093" max="14093" width="18.5703125" style="1" customWidth="1"/>
    <col min="14094" max="14094" width="18.85546875" style="1" customWidth="1"/>
    <col min="14095" max="14336" width="14.28515625" style="1"/>
    <col min="14337" max="14343" width="14.28515625" style="1" customWidth="1"/>
    <col min="14344" max="14344" width="18" style="1" customWidth="1"/>
    <col min="14345" max="14345" width="18.5703125" style="1" customWidth="1"/>
    <col min="14346" max="14346" width="19.140625" style="1" customWidth="1"/>
    <col min="14347" max="14347" width="14.28515625" style="1" customWidth="1"/>
    <col min="14348" max="14348" width="18" style="1" customWidth="1"/>
    <col min="14349" max="14349" width="18.5703125" style="1" customWidth="1"/>
    <col min="14350" max="14350" width="18.85546875" style="1" customWidth="1"/>
    <col min="14351" max="14592" width="14.28515625" style="1"/>
    <col min="14593" max="14599" width="14.28515625" style="1" customWidth="1"/>
    <col min="14600" max="14600" width="18" style="1" customWidth="1"/>
    <col min="14601" max="14601" width="18.5703125" style="1" customWidth="1"/>
    <col min="14602" max="14602" width="19.140625" style="1" customWidth="1"/>
    <col min="14603" max="14603" width="14.28515625" style="1" customWidth="1"/>
    <col min="14604" max="14604" width="18" style="1" customWidth="1"/>
    <col min="14605" max="14605" width="18.5703125" style="1" customWidth="1"/>
    <col min="14606" max="14606" width="18.85546875" style="1" customWidth="1"/>
    <col min="14607" max="14848" width="14.28515625" style="1"/>
    <col min="14849" max="14855" width="14.28515625" style="1" customWidth="1"/>
    <col min="14856" max="14856" width="18" style="1" customWidth="1"/>
    <col min="14857" max="14857" width="18.5703125" style="1" customWidth="1"/>
    <col min="14858" max="14858" width="19.140625" style="1" customWidth="1"/>
    <col min="14859" max="14859" width="14.28515625" style="1" customWidth="1"/>
    <col min="14860" max="14860" width="18" style="1" customWidth="1"/>
    <col min="14861" max="14861" width="18.5703125" style="1" customWidth="1"/>
    <col min="14862" max="14862" width="18.85546875" style="1" customWidth="1"/>
    <col min="14863" max="15104" width="14.28515625" style="1"/>
    <col min="15105" max="15111" width="14.28515625" style="1" customWidth="1"/>
    <col min="15112" max="15112" width="18" style="1" customWidth="1"/>
    <col min="15113" max="15113" width="18.5703125" style="1" customWidth="1"/>
    <col min="15114" max="15114" width="19.140625" style="1" customWidth="1"/>
    <col min="15115" max="15115" width="14.28515625" style="1" customWidth="1"/>
    <col min="15116" max="15116" width="18" style="1" customWidth="1"/>
    <col min="15117" max="15117" width="18.5703125" style="1" customWidth="1"/>
    <col min="15118" max="15118" width="18.85546875" style="1" customWidth="1"/>
    <col min="15119" max="15360" width="14.28515625" style="1"/>
    <col min="15361" max="15367" width="14.28515625" style="1" customWidth="1"/>
    <col min="15368" max="15368" width="18" style="1" customWidth="1"/>
    <col min="15369" max="15369" width="18.5703125" style="1" customWidth="1"/>
    <col min="15370" max="15370" width="19.140625" style="1" customWidth="1"/>
    <col min="15371" max="15371" width="14.28515625" style="1" customWidth="1"/>
    <col min="15372" max="15372" width="18" style="1" customWidth="1"/>
    <col min="15373" max="15373" width="18.5703125" style="1" customWidth="1"/>
    <col min="15374" max="15374" width="18.85546875" style="1" customWidth="1"/>
    <col min="15375" max="15616" width="14.28515625" style="1"/>
    <col min="15617" max="15623" width="14.28515625" style="1" customWidth="1"/>
    <col min="15624" max="15624" width="18" style="1" customWidth="1"/>
    <col min="15625" max="15625" width="18.5703125" style="1" customWidth="1"/>
    <col min="15626" max="15626" width="19.140625" style="1" customWidth="1"/>
    <col min="15627" max="15627" width="14.28515625" style="1" customWidth="1"/>
    <col min="15628" max="15628" width="18" style="1" customWidth="1"/>
    <col min="15629" max="15629" width="18.5703125" style="1" customWidth="1"/>
    <col min="15630" max="15630" width="18.85546875" style="1" customWidth="1"/>
    <col min="15631" max="15872" width="14.28515625" style="1"/>
    <col min="15873" max="15879" width="14.28515625" style="1" customWidth="1"/>
    <col min="15880" max="15880" width="18" style="1" customWidth="1"/>
    <col min="15881" max="15881" width="18.5703125" style="1" customWidth="1"/>
    <col min="15882" max="15882" width="19.140625" style="1" customWidth="1"/>
    <col min="15883" max="15883" width="14.28515625" style="1" customWidth="1"/>
    <col min="15884" max="15884" width="18" style="1" customWidth="1"/>
    <col min="15885" max="15885" width="18.5703125" style="1" customWidth="1"/>
    <col min="15886" max="15886" width="18.85546875" style="1" customWidth="1"/>
    <col min="15887" max="16128" width="14.28515625" style="1"/>
    <col min="16129" max="16135" width="14.28515625" style="1" customWidth="1"/>
    <col min="16136" max="16136" width="18" style="1" customWidth="1"/>
    <col min="16137" max="16137" width="18.5703125" style="1" customWidth="1"/>
    <col min="16138" max="16138" width="19.140625" style="1" customWidth="1"/>
    <col min="16139" max="16139" width="14.28515625" style="1" customWidth="1"/>
    <col min="16140" max="16140" width="18" style="1" customWidth="1"/>
    <col min="16141" max="16141" width="18.5703125" style="1" customWidth="1"/>
    <col min="16142" max="16142" width="18.85546875" style="1" customWidth="1"/>
    <col min="16143" max="16384" width="14.28515625" style="1"/>
  </cols>
  <sheetData>
    <row r="1" spans="2:14" ht="20.25" x14ac:dyDescent="0.3">
      <c r="B1" s="48" t="s">
        <v>27</v>
      </c>
      <c r="C1" s="48"/>
      <c r="D1" s="48"/>
      <c r="E1" s="48"/>
      <c r="F1" s="48"/>
      <c r="G1" s="48"/>
      <c r="K1" s="1" t="s">
        <v>28</v>
      </c>
    </row>
    <row r="5" spans="2:14" x14ac:dyDescent="0.25">
      <c r="B5" s="1" t="s">
        <v>29</v>
      </c>
    </row>
    <row r="6" spans="2:14" ht="16.5" thickBot="1" x14ac:dyDescent="0.3">
      <c r="C6" s="1" t="s">
        <v>0</v>
      </c>
    </row>
    <row r="7" spans="2:14" ht="16.5" thickBot="1" x14ac:dyDescent="0.3">
      <c r="G7" s="2"/>
      <c r="H7" s="65" t="s">
        <v>30</v>
      </c>
      <c r="I7" s="66"/>
      <c r="M7" s="67" t="s">
        <v>39</v>
      </c>
      <c r="N7" s="68"/>
    </row>
    <row r="8" spans="2:14" ht="16.5" thickBot="1" x14ac:dyDescent="0.3">
      <c r="B8" s="3" t="s">
        <v>1</v>
      </c>
      <c r="C8" s="4"/>
      <c r="D8" s="4"/>
      <c r="E8" s="4"/>
      <c r="F8" s="4"/>
      <c r="G8" s="5" t="s">
        <v>2</v>
      </c>
      <c r="H8" s="6" t="s">
        <v>3</v>
      </c>
      <c r="I8" s="5" t="s">
        <v>3</v>
      </c>
      <c r="J8" s="7" t="s">
        <v>23</v>
      </c>
      <c r="K8" s="67" t="s">
        <v>4</v>
      </c>
      <c r="L8" s="68"/>
      <c r="M8" s="3" t="s">
        <v>3</v>
      </c>
      <c r="N8" s="8" t="s">
        <v>3</v>
      </c>
    </row>
    <row r="9" spans="2:14" ht="16.5" thickBot="1" x14ac:dyDescent="0.3">
      <c r="B9" s="9"/>
      <c r="C9" s="10"/>
      <c r="D9" s="10"/>
      <c r="E9" s="10"/>
      <c r="F9" s="10"/>
      <c r="G9" s="11"/>
      <c r="H9" s="12" t="s">
        <v>5</v>
      </c>
      <c r="I9" s="13" t="s">
        <v>6</v>
      </c>
      <c r="J9" s="14">
        <v>2018</v>
      </c>
      <c r="K9" s="15" t="s">
        <v>7</v>
      </c>
      <c r="L9" s="16" t="s">
        <v>8</v>
      </c>
      <c r="M9" s="17" t="s">
        <v>5</v>
      </c>
      <c r="N9" s="18" t="s">
        <v>6</v>
      </c>
    </row>
    <row r="10" spans="2:14" x14ac:dyDescent="0.25">
      <c r="B10" s="59" t="s">
        <v>9</v>
      </c>
      <c r="C10" s="4" t="s">
        <v>10</v>
      </c>
      <c r="D10" s="4"/>
      <c r="E10" s="4"/>
      <c r="F10" s="4"/>
      <c r="G10" s="53">
        <v>32250</v>
      </c>
      <c r="H10" s="55">
        <f>G10/G18</f>
        <v>6.4050466921945673E-2</v>
      </c>
      <c r="I10" s="55">
        <f>((G10/G19))</f>
        <v>8.0625000000000002E-2</v>
      </c>
      <c r="J10" s="57">
        <v>31693.3</v>
      </c>
      <c r="K10" s="57">
        <f>IF((G10-J10)&gt;0,G10-J10,"")</f>
        <v>556.70000000000073</v>
      </c>
      <c r="L10" s="57" t="str">
        <f>IF((G10-J10)&lt;0,-(G10-J10),"")</f>
        <v/>
      </c>
      <c r="M10" s="49">
        <f>J10/J18</f>
        <v>6.2668070464558731E-2</v>
      </c>
      <c r="N10" s="49">
        <f>((J10/J19))</f>
        <v>7.9233250000000005E-2</v>
      </c>
    </row>
    <row r="11" spans="2:14" ht="16.5" thickBot="1" x14ac:dyDescent="0.3">
      <c r="B11" s="60"/>
      <c r="C11" s="19" t="s">
        <v>11</v>
      </c>
      <c r="D11" s="19"/>
      <c r="E11" s="19"/>
      <c r="F11" s="19"/>
      <c r="G11" s="54"/>
      <c r="H11" s="56"/>
      <c r="I11" s="56"/>
      <c r="J11" s="58"/>
      <c r="K11" s="58"/>
      <c r="L11" s="58"/>
      <c r="M11" s="50"/>
      <c r="N11" s="50"/>
    </row>
    <row r="12" spans="2:14" x14ac:dyDescent="0.25">
      <c r="B12" s="60"/>
      <c r="C12" s="10" t="s">
        <v>12</v>
      </c>
      <c r="D12" s="10"/>
      <c r="E12" s="10"/>
      <c r="F12" s="10"/>
      <c r="G12" s="53">
        <v>355018.63</v>
      </c>
      <c r="H12" s="55">
        <f>G12/G18</f>
        <v>0.70508865170509982</v>
      </c>
      <c r="I12" s="55">
        <f>((G12/G19))</f>
        <v>0.887546575</v>
      </c>
      <c r="J12" s="57">
        <v>346901.15</v>
      </c>
      <c r="K12" s="57">
        <f>IF((G12-J12)&gt;0,G12-J12,"")</f>
        <v>8117.4799999999814</v>
      </c>
      <c r="L12" s="57" t="str">
        <f>IF((G12-J12)&lt;0,-(G12-J12),"")</f>
        <v/>
      </c>
      <c r="M12" s="49">
        <f>J12/J18</f>
        <v>0.68593758656992054</v>
      </c>
      <c r="N12" s="49">
        <f>((J12/J19))</f>
        <v>0.86725287500000003</v>
      </c>
    </row>
    <row r="13" spans="2:14" ht="16.5" thickBot="1" x14ac:dyDescent="0.3">
      <c r="B13" s="60"/>
      <c r="C13" s="10" t="s">
        <v>13</v>
      </c>
      <c r="D13" s="10"/>
      <c r="E13" s="10"/>
      <c r="F13" s="10"/>
      <c r="G13" s="54"/>
      <c r="H13" s="56"/>
      <c r="I13" s="56"/>
      <c r="J13" s="58"/>
      <c r="K13" s="58"/>
      <c r="L13" s="58"/>
      <c r="M13" s="50"/>
      <c r="N13" s="50"/>
    </row>
    <row r="14" spans="2:14" x14ac:dyDescent="0.25">
      <c r="B14" s="60"/>
      <c r="C14" s="4" t="s">
        <v>14</v>
      </c>
      <c r="D14" s="4"/>
      <c r="E14" s="4"/>
      <c r="F14" s="4"/>
      <c r="G14" s="53">
        <v>116240.58</v>
      </c>
      <c r="H14" s="55">
        <f>G14/G18</f>
        <v>0.23086088137295444</v>
      </c>
      <c r="I14" s="55">
        <f>((G14/G19))</f>
        <v>0.29060144999999998</v>
      </c>
      <c r="J14" s="57">
        <v>127138.37</v>
      </c>
      <c r="K14" s="57" t="str">
        <f>IF((G14-J14)&gt;0,G14-J14,"")</f>
        <v/>
      </c>
      <c r="L14" s="57">
        <f>IF((G14-J14)&lt;0,-(G14-J14),"")</f>
        <v>10897.789999999994</v>
      </c>
      <c r="M14" s="49">
        <f>J14/J18</f>
        <v>0.25139434296552077</v>
      </c>
      <c r="N14" s="49">
        <f>((J14/J19))</f>
        <v>0.31784592499999997</v>
      </c>
    </row>
    <row r="15" spans="2:14" ht="16.5" thickBot="1" x14ac:dyDescent="0.3">
      <c r="B15" s="61"/>
      <c r="C15" s="19" t="s">
        <v>15</v>
      </c>
      <c r="D15" s="19"/>
      <c r="E15" s="19"/>
      <c r="F15" s="19"/>
      <c r="G15" s="54"/>
      <c r="H15" s="56"/>
      <c r="I15" s="56"/>
      <c r="J15" s="58"/>
      <c r="K15" s="58" t="str">
        <f>IF((G15-J15)&gt;0,G15-J15,"")</f>
        <v/>
      </c>
      <c r="L15" s="58" t="str">
        <f>IF((G15-J15)&lt;0,G15-J15,"")</f>
        <v/>
      </c>
      <c r="M15" s="50"/>
      <c r="N15" s="50"/>
    </row>
    <row r="16" spans="2:14" ht="16.5" thickBot="1" x14ac:dyDescent="0.3">
      <c r="B16" s="20" t="s">
        <v>16</v>
      </c>
      <c r="C16" s="21"/>
      <c r="D16" s="21"/>
      <c r="E16" s="21"/>
      <c r="F16" s="21"/>
      <c r="G16" s="22"/>
      <c r="H16" s="23"/>
      <c r="I16" s="24"/>
      <c r="J16" s="25"/>
      <c r="K16" s="26"/>
      <c r="L16" s="27"/>
      <c r="M16" s="20"/>
      <c r="N16" s="28"/>
    </row>
    <row r="17" spans="2:14" ht="16.5" thickBot="1" x14ac:dyDescent="0.3">
      <c r="C17" s="29" t="s">
        <v>17</v>
      </c>
      <c r="G17" s="30"/>
      <c r="H17" s="31"/>
      <c r="I17" s="11"/>
      <c r="J17" s="32"/>
      <c r="K17" s="33"/>
      <c r="L17" s="33"/>
      <c r="M17" s="9"/>
      <c r="N17" s="34"/>
    </row>
    <row r="18" spans="2:14" ht="16.5" thickBot="1" x14ac:dyDescent="0.3">
      <c r="B18" s="51" t="s">
        <v>18</v>
      </c>
      <c r="C18" s="52"/>
      <c r="D18" s="52"/>
      <c r="E18" s="52"/>
      <c r="F18" s="52"/>
      <c r="G18" s="22">
        <f>SUM(G14,G12,G10)</f>
        <v>503509.21</v>
      </c>
      <c r="H18" s="23"/>
      <c r="I18" s="24"/>
      <c r="J18" s="35">
        <f>SUM(J14,J12,J10)</f>
        <v>505732.82</v>
      </c>
      <c r="K18" s="35">
        <f>SUM(K14,K12,K10)</f>
        <v>8674.1799999999821</v>
      </c>
      <c r="L18" s="35">
        <f>SUM(L14,L12,L10)</f>
        <v>10897.789999999994</v>
      </c>
      <c r="M18" s="36"/>
      <c r="N18" s="37"/>
    </row>
    <row r="19" spans="2:14" x14ac:dyDescent="0.25">
      <c r="B19" s="59" t="s">
        <v>19</v>
      </c>
      <c r="C19" s="4" t="s">
        <v>10</v>
      </c>
      <c r="D19" s="4"/>
      <c r="E19" s="4"/>
      <c r="F19" s="4"/>
      <c r="G19" s="53">
        <v>400000</v>
      </c>
      <c r="H19" s="55">
        <f>(G19/G27)</f>
        <v>0.79442439593110914</v>
      </c>
      <c r="I19" s="55">
        <f>((G19/G19))</f>
        <v>1</v>
      </c>
      <c r="J19" s="57">
        <v>400000</v>
      </c>
      <c r="K19" s="57" t="str">
        <f>IF(G19-J19&gt;0,G19-J19,"")</f>
        <v/>
      </c>
      <c r="L19" s="57" t="str">
        <f>IF(G19-J19&lt;0,-(G19-J19),"")</f>
        <v/>
      </c>
      <c r="M19" s="49">
        <f>(J19/J27)</f>
        <v>0.78349330046631172</v>
      </c>
      <c r="N19" s="49">
        <f>((J19/J19))</f>
        <v>1</v>
      </c>
    </row>
    <row r="20" spans="2:14" ht="16.5" thickBot="1" x14ac:dyDescent="0.3">
      <c r="B20" s="60"/>
      <c r="C20" s="19" t="s">
        <v>20</v>
      </c>
      <c r="D20" s="19"/>
      <c r="E20" s="19"/>
      <c r="F20" s="19"/>
      <c r="G20" s="54"/>
      <c r="H20" s="56"/>
      <c r="I20" s="56"/>
      <c r="J20" s="58"/>
      <c r="K20" s="58" t="str">
        <f t="shared" ref="K20:K26" si="0">IF(G20-J20&gt;0,G20-J20,"")</f>
        <v/>
      </c>
      <c r="L20" s="58" t="str">
        <f t="shared" ref="L20:L26" si="1">IF(G20-J20&lt;0,-(G20-J20),"")</f>
        <v/>
      </c>
      <c r="M20" s="50"/>
      <c r="N20" s="50"/>
    </row>
    <row r="21" spans="2:14" x14ac:dyDescent="0.25">
      <c r="B21" s="60"/>
      <c r="C21" s="10" t="s">
        <v>12</v>
      </c>
      <c r="D21" s="10"/>
      <c r="E21" s="10"/>
      <c r="F21" s="10"/>
      <c r="G21" s="53">
        <v>91618</v>
      </c>
      <c r="H21" s="55">
        <f>(G21/G27)</f>
        <v>0.18195893576604089</v>
      </c>
      <c r="I21" s="55">
        <f>((G21/G19))</f>
        <v>0.229045</v>
      </c>
      <c r="J21" s="57">
        <v>93984.35</v>
      </c>
      <c r="K21" s="57" t="str">
        <f t="shared" si="0"/>
        <v/>
      </c>
      <c r="L21" s="57">
        <f t="shared" si="1"/>
        <v>2366.3500000000058</v>
      </c>
      <c r="M21" s="49">
        <f>(J21/J27)</f>
        <v>0.18409027143420253</v>
      </c>
      <c r="N21" s="49">
        <f>((J21/J19))</f>
        <v>0.23496087500000001</v>
      </c>
    </row>
    <row r="22" spans="2:14" ht="16.5" thickBot="1" x14ac:dyDescent="0.3">
      <c r="B22" s="60"/>
      <c r="C22" s="10" t="s">
        <v>21</v>
      </c>
      <c r="D22" s="10"/>
      <c r="E22" s="10"/>
      <c r="F22" s="10"/>
      <c r="G22" s="54"/>
      <c r="H22" s="56"/>
      <c r="I22" s="56"/>
      <c r="J22" s="58"/>
      <c r="K22" s="58" t="str">
        <f t="shared" si="0"/>
        <v/>
      </c>
      <c r="L22" s="58" t="str">
        <f t="shared" si="1"/>
        <v/>
      </c>
      <c r="M22" s="50"/>
      <c r="N22" s="50"/>
    </row>
    <row r="23" spans="2:14" x14ac:dyDescent="0.25">
      <c r="B23" s="60"/>
      <c r="C23" s="4" t="s">
        <v>14</v>
      </c>
      <c r="D23" s="4"/>
      <c r="E23" s="4"/>
      <c r="F23" s="4"/>
      <c r="G23" s="53">
        <v>11891.21</v>
      </c>
      <c r="H23" s="55">
        <f>(G23/G27)</f>
        <v>2.3616668302849909E-2</v>
      </c>
      <c r="I23" s="55">
        <f>((G23/G19))</f>
        <v>2.9728024999999998E-2</v>
      </c>
      <c r="J23" s="57">
        <v>16549.689999999999</v>
      </c>
      <c r="K23" s="57" t="str">
        <f t="shared" si="0"/>
        <v/>
      </c>
      <c r="L23" s="57">
        <f t="shared" si="1"/>
        <v>4658.4799999999996</v>
      </c>
      <c r="M23" s="49">
        <f>(J23/J27)</f>
        <v>3.2416428099485785E-2</v>
      </c>
      <c r="N23" s="49">
        <f>((J23/J19))</f>
        <v>4.1374224999999994E-2</v>
      </c>
    </row>
    <row r="24" spans="2:14" ht="16.5" thickBot="1" x14ac:dyDescent="0.3">
      <c r="B24" s="61"/>
      <c r="C24" s="19" t="s">
        <v>22</v>
      </c>
      <c r="D24" s="19"/>
      <c r="E24" s="19"/>
      <c r="F24" s="19"/>
      <c r="G24" s="54"/>
      <c r="H24" s="56"/>
      <c r="I24" s="56"/>
      <c r="J24" s="58"/>
      <c r="K24" s="58" t="str">
        <f t="shared" si="0"/>
        <v/>
      </c>
      <c r="L24" s="58" t="str">
        <f t="shared" si="1"/>
        <v/>
      </c>
      <c r="M24" s="50"/>
      <c r="N24" s="50"/>
    </row>
    <row r="25" spans="2:14" ht="16.5" thickBot="1" x14ac:dyDescent="0.3">
      <c r="B25" s="20" t="s">
        <v>16</v>
      </c>
      <c r="C25" s="21"/>
      <c r="D25" s="21"/>
      <c r="E25" s="21"/>
      <c r="F25" s="21"/>
      <c r="G25" s="22"/>
      <c r="H25" s="31"/>
      <c r="I25" s="11"/>
      <c r="J25" s="25"/>
      <c r="K25" s="33" t="str">
        <f t="shared" si="0"/>
        <v/>
      </c>
      <c r="L25" s="33" t="str">
        <f t="shared" si="1"/>
        <v/>
      </c>
      <c r="M25" s="9"/>
      <c r="N25" s="34"/>
    </row>
    <row r="26" spans="2:14" ht="16.5" thickBot="1" x14ac:dyDescent="0.3">
      <c r="C26" s="29" t="s">
        <v>17</v>
      </c>
      <c r="G26" s="30"/>
      <c r="H26" s="23"/>
      <c r="I26" s="24"/>
      <c r="J26" s="32"/>
      <c r="K26" s="33" t="str">
        <f t="shared" si="0"/>
        <v/>
      </c>
      <c r="L26" s="33" t="str">
        <f t="shared" si="1"/>
        <v/>
      </c>
      <c r="M26" s="20"/>
      <c r="N26" s="28"/>
    </row>
    <row r="27" spans="2:14" ht="16.5" thickBot="1" x14ac:dyDescent="0.3">
      <c r="B27" s="51" t="s">
        <v>18</v>
      </c>
      <c r="C27" s="52"/>
      <c r="D27" s="52"/>
      <c r="E27" s="52"/>
      <c r="F27" s="52"/>
      <c r="G27" s="22">
        <f>SUM(G19:G26)</f>
        <v>503509.21</v>
      </c>
      <c r="H27" s="23"/>
      <c r="I27" s="24"/>
      <c r="J27" s="35">
        <f>SUM(J19:J26)</f>
        <v>510534.04</v>
      </c>
      <c r="K27" s="35">
        <f>SUM(K19:K26)</f>
        <v>0</v>
      </c>
      <c r="L27" s="35">
        <f>SUM(L19:L26)</f>
        <v>7024.8300000000054</v>
      </c>
      <c r="M27" s="36"/>
      <c r="N27" s="37"/>
    </row>
    <row r="28" spans="2:14" s="2" customFormat="1" ht="16.5" thickBot="1" x14ac:dyDescent="0.3">
      <c r="B28" s="42"/>
      <c r="C28" s="42"/>
      <c r="D28" s="62" t="s">
        <v>35</v>
      </c>
      <c r="E28" s="63"/>
      <c r="F28" s="63"/>
      <c r="G28" s="63"/>
      <c r="H28" s="63"/>
      <c r="I28" s="64"/>
      <c r="J28" s="45">
        <f>SUM(J27-J18)</f>
        <v>4801.2199999999721</v>
      </c>
      <c r="K28" s="43"/>
      <c r="L28" s="43"/>
      <c r="M28" s="44"/>
      <c r="N28" s="44"/>
    </row>
    <row r="29" spans="2:14" ht="16.5" thickBot="1" x14ac:dyDescent="0.3">
      <c r="D29" s="20"/>
      <c r="E29" s="21" t="s">
        <v>24</v>
      </c>
      <c r="F29" s="21"/>
      <c r="G29" s="46"/>
      <c r="H29" s="46"/>
      <c r="I29" s="47"/>
      <c r="J29" s="15">
        <v>198</v>
      </c>
    </row>
    <row r="30" spans="2:14" ht="16.5" thickBot="1" x14ac:dyDescent="0.3">
      <c r="D30" s="36"/>
      <c r="E30" s="38" t="s">
        <v>31</v>
      </c>
      <c r="F30" s="38"/>
      <c r="G30" s="39"/>
      <c r="H30" s="39"/>
      <c r="I30" s="40"/>
      <c r="J30" s="35">
        <f>SUM(J28:J29)</f>
        <v>4999.2199999999721</v>
      </c>
      <c r="K30" s="38"/>
      <c r="L30" s="38"/>
      <c r="M30" s="38"/>
      <c r="N30" s="41"/>
    </row>
  </sheetData>
  <mergeCells count="56">
    <mergeCell ref="D28:I28"/>
    <mergeCell ref="H7:I7"/>
    <mergeCell ref="M7:N7"/>
    <mergeCell ref="K8:L8"/>
    <mergeCell ref="B10:B15"/>
    <mergeCell ref="G10:G11"/>
    <mergeCell ref="H10:H11"/>
    <mergeCell ref="I10:I11"/>
    <mergeCell ref="J10:J11"/>
    <mergeCell ref="K10:K11"/>
    <mergeCell ref="L10:L11"/>
    <mergeCell ref="M10:M11"/>
    <mergeCell ref="N10:N11"/>
    <mergeCell ref="G12:G13"/>
    <mergeCell ref="H12:H13"/>
    <mergeCell ref="I12:I13"/>
    <mergeCell ref="J12:J13"/>
    <mergeCell ref="K12:K13"/>
    <mergeCell ref="L12:L13"/>
    <mergeCell ref="M12:M13"/>
    <mergeCell ref="N12:N13"/>
    <mergeCell ref="M14:M15"/>
    <mergeCell ref="N14:N15"/>
    <mergeCell ref="L14:L15"/>
    <mergeCell ref="B18:F18"/>
    <mergeCell ref="B19:B24"/>
    <mergeCell ref="G19:G20"/>
    <mergeCell ref="H19:H20"/>
    <mergeCell ref="I19:I20"/>
    <mergeCell ref="G14:G15"/>
    <mergeCell ref="H14:H15"/>
    <mergeCell ref="I14:I15"/>
    <mergeCell ref="J14:J15"/>
    <mergeCell ref="K14:K15"/>
    <mergeCell ref="M19:M20"/>
    <mergeCell ref="N19:N20"/>
    <mergeCell ref="G21:G22"/>
    <mergeCell ref="H21:H22"/>
    <mergeCell ref="I21:I22"/>
    <mergeCell ref="J21:J22"/>
    <mergeCell ref="K21:K22"/>
    <mergeCell ref="L21:L22"/>
    <mergeCell ref="M21:M22"/>
    <mergeCell ref="N21:N22"/>
    <mergeCell ref="J19:J20"/>
    <mergeCell ref="K19:K20"/>
    <mergeCell ref="L19:L20"/>
    <mergeCell ref="M23:M24"/>
    <mergeCell ref="N23:N24"/>
    <mergeCell ref="B27:F27"/>
    <mergeCell ref="G23:G24"/>
    <mergeCell ref="H23:H24"/>
    <mergeCell ref="I23:I24"/>
    <mergeCell ref="J23:J24"/>
    <mergeCell ref="K23:K24"/>
    <mergeCell ref="L23:L24"/>
  </mergeCells>
  <pageMargins left="0.70866141732283472" right="0.70866141732283472" top="0.74803149606299213" bottom="0.74803149606299213" header="0.31496062992125984" footer="0.31496062992125984"/>
  <pageSetup paperSize="9" scale="5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0"/>
  <sheetViews>
    <sheetView topLeftCell="E1" workbookViewId="0">
      <selection activeCell="M4" sqref="M4"/>
    </sheetView>
  </sheetViews>
  <sheetFormatPr baseColWidth="10" defaultColWidth="14.28515625" defaultRowHeight="15.75" x14ac:dyDescent="0.25"/>
  <cols>
    <col min="1" max="5" width="14.28515625" style="1" customWidth="1"/>
    <col min="6" max="6" width="15.7109375" style="1" customWidth="1"/>
    <col min="7" max="7" width="14.28515625" style="1" customWidth="1"/>
    <col min="8" max="8" width="18" style="1" customWidth="1"/>
    <col min="9" max="9" width="18.5703125" style="1" customWidth="1"/>
    <col min="10" max="10" width="19.140625" style="1" customWidth="1"/>
    <col min="11" max="11" width="14.28515625" style="1" customWidth="1"/>
    <col min="12" max="12" width="18" style="1" customWidth="1"/>
    <col min="13" max="13" width="18.5703125" style="1" customWidth="1"/>
    <col min="14" max="14" width="18.85546875" style="1" customWidth="1"/>
    <col min="15" max="256" width="14.28515625" style="1"/>
    <col min="257" max="263" width="14.28515625" style="1" customWidth="1"/>
    <col min="264" max="264" width="18" style="1" customWidth="1"/>
    <col min="265" max="265" width="18.5703125" style="1" customWidth="1"/>
    <col min="266" max="266" width="19.140625" style="1" customWidth="1"/>
    <col min="267" max="267" width="14.28515625" style="1" customWidth="1"/>
    <col min="268" max="268" width="18" style="1" customWidth="1"/>
    <col min="269" max="269" width="18.5703125" style="1" customWidth="1"/>
    <col min="270" max="270" width="18.85546875" style="1" customWidth="1"/>
    <col min="271" max="512" width="14.28515625" style="1"/>
    <col min="513" max="519" width="14.28515625" style="1" customWidth="1"/>
    <col min="520" max="520" width="18" style="1" customWidth="1"/>
    <col min="521" max="521" width="18.5703125" style="1" customWidth="1"/>
    <col min="522" max="522" width="19.140625" style="1" customWidth="1"/>
    <col min="523" max="523" width="14.28515625" style="1" customWidth="1"/>
    <col min="524" max="524" width="18" style="1" customWidth="1"/>
    <col min="525" max="525" width="18.5703125" style="1" customWidth="1"/>
    <col min="526" max="526" width="18.85546875" style="1" customWidth="1"/>
    <col min="527" max="768" width="14.28515625" style="1"/>
    <col min="769" max="775" width="14.28515625" style="1" customWidth="1"/>
    <col min="776" max="776" width="18" style="1" customWidth="1"/>
    <col min="777" max="777" width="18.5703125" style="1" customWidth="1"/>
    <col min="778" max="778" width="19.140625" style="1" customWidth="1"/>
    <col min="779" max="779" width="14.28515625" style="1" customWidth="1"/>
    <col min="780" max="780" width="18" style="1" customWidth="1"/>
    <col min="781" max="781" width="18.5703125" style="1" customWidth="1"/>
    <col min="782" max="782" width="18.85546875" style="1" customWidth="1"/>
    <col min="783" max="1024" width="14.28515625" style="1"/>
    <col min="1025" max="1031" width="14.28515625" style="1" customWidth="1"/>
    <col min="1032" max="1032" width="18" style="1" customWidth="1"/>
    <col min="1033" max="1033" width="18.5703125" style="1" customWidth="1"/>
    <col min="1034" max="1034" width="19.140625" style="1" customWidth="1"/>
    <col min="1035" max="1035" width="14.28515625" style="1" customWidth="1"/>
    <col min="1036" max="1036" width="18" style="1" customWidth="1"/>
    <col min="1037" max="1037" width="18.5703125" style="1" customWidth="1"/>
    <col min="1038" max="1038" width="18.85546875" style="1" customWidth="1"/>
    <col min="1039" max="1280" width="14.28515625" style="1"/>
    <col min="1281" max="1287" width="14.28515625" style="1" customWidth="1"/>
    <col min="1288" max="1288" width="18" style="1" customWidth="1"/>
    <col min="1289" max="1289" width="18.5703125" style="1" customWidth="1"/>
    <col min="1290" max="1290" width="19.140625" style="1" customWidth="1"/>
    <col min="1291" max="1291" width="14.28515625" style="1" customWidth="1"/>
    <col min="1292" max="1292" width="18" style="1" customWidth="1"/>
    <col min="1293" max="1293" width="18.5703125" style="1" customWidth="1"/>
    <col min="1294" max="1294" width="18.85546875" style="1" customWidth="1"/>
    <col min="1295" max="1536" width="14.28515625" style="1"/>
    <col min="1537" max="1543" width="14.28515625" style="1" customWidth="1"/>
    <col min="1544" max="1544" width="18" style="1" customWidth="1"/>
    <col min="1545" max="1545" width="18.5703125" style="1" customWidth="1"/>
    <col min="1546" max="1546" width="19.140625" style="1" customWidth="1"/>
    <col min="1547" max="1547" width="14.28515625" style="1" customWidth="1"/>
    <col min="1548" max="1548" width="18" style="1" customWidth="1"/>
    <col min="1549" max="1549" width="18.5703125" style="1" customWidth="1"/>
    <col min="1550" max="1550" width="18.85546875" style="1" customWidth="1"/>
    <col min="1551" max="1792" width="14.28515625" style="1"/>
    <col min="1793" max="1799" width="14.28515625" style="1" customWidth="1"/>
    <col min="1800" max="1800" width="18" style="1" customWidth="1"/>
    <col min="1801" max="1801" width="18.5703125" style="1" customWidth="1"/>
    <col min="1802" max="1802" width="19.140625" style="1" customWidth="1"/>
    <col min="1803" max="1803" width="14.28515625" style="1" customWidth="1"/>
    <col min="1804" max="1804" width="18" style="1" customWidth="1"/>
    <col min="1805" max="1805" width="18.5703125" style="1" customWidth="1"/>
    <col min="1806" max="1806" width="18.85546875" style="1" customWidth="1"/>
    <col min="1807" max="2048" width="14.28515625" style="1"/>
    <col min="2049" max="2055" width="14.28515625" style="1" customWidth="1"/>
    <col min="2056" max="2056" width="18" style="1" customWidth="1"/>
    <col min="2057" max="2057" width="18.5703125" style="1" customWidth="1"/>
    <col min="2058" max="2058" width="19.140625" style="1" customWidth="1"/>
    <col min="2059" max="2059" width="14.28515625" style="1" customWidth="1"/>
    <col min="2060" max="2060" width="18" style="1" customWidth="1"/>
    <col min="2061" max="2061" width="18.5703125" style="1" customWidth="1"/>
    <col min="2062" max="2062" width="18.85546875" style="1" customWidth="1"/>
    <col min="2063" max="2304" width="14.28515625" style="1"/>
    <col min="2305" max="2311" width="14.28515625" style="1" customWidth="1"/>
    <col min="2312" max="2312" width="18" style="1" customWidth="1"/>
    <col min="2313" max="2313" width="18.5703125" style="1" customWidth="1"/>
    <col min="2314" max="2314" width="19.140625" style="1" customWidth="1"/>
    <col min="2315" max="2315" width="14.28515625" style="1" customWidth="1"/>
    <col min="2316" max="2316" width="18" style="1" customWidth="1"/>
    <col min="2317" max="2317" width="18.5703125" style="1" customWidth="1"/>
    <col min="2318" max="2318" width="18.85546875" style="1" customWidth="1"/>
    <col min="2319" max="2560" width="14.28515625" style="1"/>
    <col min="2561" max="2567" width="14.28515625" style="1" customWidth="1"/>
    <col min="2568" max="2568" width="18" style="1" customWidth="1"/>
    <col min="2569" max="2569" width="18.5703125" style="1" customWidth="1"/>
    <col min="2570" max="2570" width="19.140625" style="1" customWidth="1"/>
    <col min="2571" max="2571" width="14.28515625" style="1" customWidth="1"/>
    <col min="2572" max="2572" width="18" style="1" customWidth="1"/>
    <col min="2573" max="2573" width="18.5703125" style="1" customWidth="1"/>
    <col min="2574" max="2574" width="18.85546875" style="1" customWidth="1"/>
    <col min="2575" max="2816" width="14.28515625" style="1"/>
    <col min="2817" max="2823" width="14.28515625" style="1" customWidth="1"/>
    <col min="2824" max="2824" width="18" style="1" customWidth="1"/>
    <col min="2825" max="2825" width="18.5703125" style="1" customWidth="1"/>
    <col min="2826" max="2826" width="19.140625" style="1" customWidth="1"/>
    <col min="2827" max="2827" width="14.28515625" style="1" customWidth="1"/>
    <col min="2828" max="2828" width="18" style="1" customWidth="1"/>
    <col min="2829" max="2829" width="18.5703125" style="1" customWidth="1"/>
    <col min="2830" max="2830" width="18.85546875" style="1" customWidth="1"/>
    <col min="2831" max="3072" width="14.28515625" style="1"/>
    <col min="3073" max="3079" width="14.28515625" style="1" customWidth="1"/>
    <col min="3080" max="3080" width="18" style="1" customWidth="1"/>
    <col min="3081" max="3081" width="18.5703125" style="1" customWidth="1"/>
    <col min="3082" max="3082" width="19.140625" style="1" customWidth="1"/>
    <col min="3083" max="3083" width="14.28515625" style="1" customWidth="1"/>
    <col min="3084" max="3084" width="18" style="1" customWidth="1"/>
    <col min="3085" max="3085" width="18.5703125" style="1" customWidth="1"/>
    <col min="3086" max="3086" width="18.85546875" style="1" customWidth="1"/>
    <col min="3087" max="3328" width="14.28515625" style="1"/>
    <col min="3329" max="3335" width="14.28515625" style="1" customWidth="1"/>
    <col min="3336" max="3336" width="18" style="1" customWidth="1"/>
    <col min="3337" max="3337" width="18.5703125" style="1" customWidth="1"/>
    <col min="3338" max="3338" width="19.140625" style="1" customWidth="1"/>
    <col min="3339" max="3339" width="14.28515625" style="1" customWidth="1"/>
    <col min="3340" max="3340" width="18" style="1" customWidth="1"/>
    <col min="3341" max="3341" width="18.5703125" style="1" customWidth="1"/>
    <col min="3342" max="3342" width="18.85546875" style="1" customWidth="1"/>
    <col min="3343" max="3584" width="14.28515625" style="1"/>
    <col min="3585" max="3591" width="14.28515625" style="1" customWidth="1"/>
    <col min="3592" max="3592" width="18" style="1" customWidth="1"/>
    <col min="3593" max="3593" width="18.5703125" style="1" customWidth="1"/>
    <col min="3594" max="3594" width="19.140625" style="1" customWidth="1"/>
    <col min="3595" max="3595" width="14.28515625" style="1" customWidth="1"/>
    <col min="3596" max="3596" width="18" style="1" customWidth="1"/>
    <col min="3597" max="3597" width="18.5703125" style="1" customWidth="1"/>
    <col min="3598" max="3598" width="18.85546875" style="1" customWidth="1"/>
    <col min="3599" max="3840" width="14.28515625" style="1"/>
    <col min="3841" max="3847" width="14.28515625" style="1" customWidth="1"/>
    <col min="3848" max="3848" width="18" style="1" customWidth="1"/>
    <col min="3849" max="3849" width="18.5703125" style="1" customWidth="1"/>
    <col min="3850" max="3850" width="19.140625" style="1" customWidth="1"/>
    <col min="3851" max="3851" width="14.28515625" style="1" customWidth="1"/>
    <col min="3852" max="3852" width="18" style="1" customWidth="1"/>
    <col min="3853" max="3853" width="18.5703125" style="1" customWidth="1"/>
    <col min="3854" max="3854" width="18.85546875" style="1" customWidth="1"/>
    <col min="3855" max="4096" width="14.28515625" style="1"/>
    <col min="4097" max="4103" width="14.28515625" style="1" customWidth="1"/>
    <col min="4104" max="4104" width="18" style="1" customWidth="1"/>
    <col min="4105" max="4105" width="18.5703125" style="1" customWidth="1"/>
    <col min="4106" max="4106" width="19.140625" style="1" customWidth="1"/>
    <col min="4107" max="4107" width="14.28515625" style="1" customWidth="1"/>
    <col min="4108" max="4108" width="18" style="1" customWidth="1"/>
    <col min="4109" max="4109" width="18.5703125" style="1" customWidth="1"/>
    <col min="4110" max="4110" width="18.85546875" style="1" customWidth="1"/>
    <col min="4111" max="4352" width="14.28515625" style="1"/>
    <col min="4353" max="4359" width="14.28515625" style="1" customWidth="1"/>
    <col min="4360" max="4360" width="18" style="1" customWidth="1"/>
    <col min="4361" max="4361" width="18.5703125" style="1" customWidth="1"/>
    <col min="4362" max="4362" width="19.140625" style="1" customWidth="1"/>
    <col min="4363" max="4363" width="14.28515625" style="1" customWidth="1"/>
    <col min="4364" max="4364" width="18" style="1" customWidth="1"/>
    <col min="4365" max="4365" width="18.5703125" style="1" customWidth="1"/>
    <col min="4366" max="4366" width="18.85546875" style="1" customWidth="1"/>
    <col min="4367" max="4608" width="14.28515625" style="1"/>
    <col min="4609" max="4615" width="14.28515625" style="1" customWidth="1"/>
    <col min="4616" max="4616" width="18" style="1" customWidth="1"/>
    <col min="4617" max="4617" width="18.5703125" style="1" customWidth="1"/>
    <col min="4618" max="4618" width="19.140625" style="1" customWidth="1"/>
    <col min="4619" max="4619" width="14.28515625" style="1" customWidth="1"/>
    <col min="4620" max="4620" width="18" style="1" customWidth="1"/>
    <col min="4621" max="4621" width="18.5703125" style="1" customWidth="1"/>
    <col min="4622" max="4622" width="18.85546875" style="1" customWidth="1"/>
    <col min="4623" max="4864" width="14.28515625" style="1"/>
    <col min="4865" max="4871" width="14.28515625" style="1" customWidth="1"/>
    <col min="4872" max="4872" width="18" style="1" customWidth="1"/>
    <col min="4873" max="4873" width="18.5703125" style="1" customWidth="1"/>
    <col min="4874" max="4874" width="19.140625" style="1" customWidth="1"/>
    <col min="4875" max="4875" width="14.28515625" style="1" customWidth="1"/>
    <col min="4876" max="4876" width="18" style="1" customWidth="1"/>
    <col min="4877" max="4877" width="18.5703125" style="1" customWidth="1"/>
    <col min="4878" max="4878" width="18.85546875" style="1" customWidth="1"/>
    <col min="4879" max="5120" width="14.28515625" style="1"/>
    <col min="5121" max="5127" width="14.28515625" style="1" customWidth="1"/>
    <col min="5128" max="5128" width="18" style="1" customWidth="1"/>
    <col min="5129" max="5129" width="18.5703125" style="1" customWidth="1"/>
    <col min="5130" max="5130" width="19.140625" style="1" customWidth="1"/>
    <col min="5131" max="5131" width="14.28515625" style="1" customWidth="1"/>
    <col min="5132" max="5132" width="18" style="1" customWidth="1"/>
    <col min="5133" max="5133" width="18.5703125" style="1" customWidth="1"/>
    <col min="5134" max="5134" width="18.85546875" style="1" customWidth="1"/>
    <col min="5135" max="5376" width="14.28515625" style="1"/>
    <col min="5377" max="5383" width="14.28515625" style="1" customWidth="1"/>
    <col min="5384" max="5384" width="18" style="1" customWidth="1"/>
    <col min="5385" max="5385" width="18.5703125" style="1" customWidth="1"/>
    <col min="5386" max="5386" width="19.140625" style="1" customWidth="1"/>
    <col min="5387" max="5387" width="14.28515625" style="1" customWidth="1"/>
    <col min="5388" max="5388" width="18" style="1" customWidth="1"/>
    <col min="5389" max="5389" width="18.5703125" style="1" customWidth="1"/>
    <col min="5390" max="5390" width="18.85546875" style="1" customWidth="1"/>
    <col min="5391" max="5632" width="14.28515625" style="1"/>
    <col min="5633" max="5639" width="14.28515625" style="1" customWidth="1"/>
    <col min="5640" max="5640" width="18" style="1" customWidth="1"/>
    <col min="5641" max="5641" width="18.5703125" style="1" customWidth="1"/>
    <col min="5642" max="5642" width="19.140625" style="1" customWidth="1"/>
    <col min="5643" max="5643" width="14.28515625" style="1" customWidth="1"/>
    <col min="5644" max="5644" width="18" style="1" customWidth="1"/>
    <col min="5645" max="5645" width="18.5703125" style="1" customWidth="1"/>
    <col min="5646" max="5646" width="18.85546875" style="1" customWidth="1"/>
    <col min="5647" max="5888" width="14.28515625" style="1"/>
    <col min="5889" max="5895" width="14.28515625" style="1" customWidth="1"/>
    <col min="5896" max="5896" width="18" style="1" customWidth="1"/>
    <col min="5897" max="5897" width="18.5703125" style="1" customWidth="1"/>
    <col min="5898" max="5898" width="19.140625" style="1" customWidth="1"/>
    <col min="5899" max="5899" width="14.28515625" style="1" customWidth="1"/>
    <col min="5900" max="5900" width="18" style="1" customWidth="1"/>
    <col min="5901" max="5901" width="18.5703125" style="1" customWidth="1"/>
    <col min="5902" max="5902" width="18.85546875" style="1" customWidth="1"/>
    <col min="5903" max="6144" width="14.28515625" style="1"/>
    <col min="6145" max="6151" width="14.28515625" style="1" customWidth="1"/>
    <col min="6152" max="6152" width="18" style="1" customWidth="1"/>
    <col min="6153" max="6153" width="18.5703125" style="1" customWidth="1"/>
    <col min="6154" max="6154" width="19.140625" style="1" customWidth="1"/>
    <col min="6155" max="6155" width="14.28515625" style="1" customWidth="1"/>
    <col min="6156" max="6156" width="18" style="1" customWidth="1"/>
    <col min="6157" max="6157" width="18.5703125" style="1" customWidth="1"/>
    <col min="6158" max="6158" width="18.85546875" style="1" customWidth="1"/>
    <col min="6159" max="6400" width="14.28515625" style="1"/>
    <col min="6401" max="6407" width="14.28515625" style="1" customWidth="1"/>
    <col min="6408" max="6408" width="18" style="1" customWidth="1"/>
    <col min="6409" max="6409" width="18.5703125" style="1" customWidth="1"/>
    <col min="6410" max="6410" width="19.140625" style="1" customWidth="1"/>
    <col min="6411" max="6411" width="14.28515625" style="1" customWidth="1"/>
    <col min="6412" max="6412" width="18" style="1" customWidth="1"/>
    <col min="6413" max="6413" width="18.5703125" style="1" customWidth="1"/>
    <col min="6414" max="6414" width="18.85546875" style="1" customWidth="1"/>
    <col min="6415" max="6656" width="14.28515625" style="1"/>
    <col min="6657" max="6663" width="14.28515625" style="1" customWidth="1"/>
    <col min="6664" max="6664" width="18" style="1" customWidth="1"/>
    <col min="6665" max="6665" width="18.5703125" style="1" customWidth="1"/>
    <col min="6666" max="6666" width="19.140625" style="1" customWidth="1"/>
    <col min="6667" max="6667" width="14.28515625" style="1" customWidth="1"/>
    <col min="6668" max="6668" width="18" style="1" customWidth="1"/>
    <col min="6669" max="6669" width="18.5703125" style="1" customWidth="1"/>
    <col min="6670" max="6670" width="18.85546875" style="1" customWidth="1"/>
    <col min="6671" max="6912" width="14.28515625" style="1"/>
    <col min="6913" max="6919" width="14.28515625" style="1" customWidth="1"/>
    <col min="6920" max="6920" width="18" style="1" customWidth="1"/>
    <col min="6921" max="6921" width="18.5703125" style="1" customWidth="1"/>
    <col min="6922" max="6922" width="19.140625" style="1" customWidth="1"/>
    <col min="6923" max="6923" width="14.28515625" style="1" customWidth="1"/>
    <col min="6924" max="6924" width="18" style="1" customWidth="1"/>
    <col min="6925" max="6925" width="18.5703125" style="1" customWidth="1"/>
    <col min="6926" max="6926" width="18.85546875" style="1" customWidth="1"/>
    <col min="6927" max="7168" width="14.28515625" style="1"/>
    <col min="7169" max="7175" width="14.28515625" style="1" customWidth="1"/>
    <col min="7176" max="7176" width="18" style="1" customWidth="1"/>
    <col min="7177" max="7177" width="18.5703125" style="1" customWidth="1"/>
    <col min="7178" max="7178" width="19.140625" style="1" customWidth="1"/>
    <col min="7179" max="7179" width="14.28515625" style="1" customWidth="1"/>
    <col min="7180" max="7180" width="18" style="1" customWidth="1"/>
    <col min="7181" max="7181" width="18.5703125" style="1" customWidth="1"/>
    <col min="7182" max="7182" width="18.85546875" style="1" customWidth="1"/>
    <col min="7183" max="7424" width="14.28515625" style="1"/>
    <col min="7425" max="7431" width="14.28515625" style="1" customWidth="1"/>
    <col min="7432" max="7432" width="18" style="1" customWidth="1"/>
    <col min="7433" max="7433" width="18.5703125" style="1" customWidth="1"/>
    <col min="7434" max="7434" width="19.140625" style="1" customWidth="1"/>
    <col min="7435" max="7435" width="14.28515625" style="1" customWidth="1"/>
    <col min="7436" max="7436" width="18" style="1" customWidth="1"/>
    <col min="7437" max="7437" width="18.5703125" style="1" customWidth="1"/>
    <col min="7438" max="7438" width="18.85546875" style="1" customWidth="1"/>
    <col min="7439" max="7680" width="14.28515625" style="1"/>
    <col min="7681" max="7687" width="14.28515625" style="1" customWidth="1"/>
    <col min="7688" max="7688" width="18" style="1" customWidth="1"/>
    <col min="7689" max="7689" width="18.5703125" style="1" customWidth="1"/>
    <col min="7690" max="7690" width="19.140625" style="1" customWidth="1"/>
    <col min="7691" max="7691" width="14.28515625" style="1" customWidth="1"/>
    <col min="7692" max="7692" width="18" style="1" customWidth="1"/>
    <col min="7693" max="7693" width="18.5703125" style="1" customWidth="1"/>
    <col min="7694" max="7694" width="18.85546875" style="1" customWidth="1"/>
    <col min="7695" max="7936" width="14.28515625" style="1"/>
    <col min="7937" max="7943" width="14.28515625" style="1" customWidth="1"/>
    <col min="7944" max="7944" width="18" style="1" customWidth="1"/>
    <col min="7945" max="7945" width="18.5703125" style="1" customWidth="1"/>
    <col min="7946" max="7946" width="19.140625" style="1" customWidth="1"/>
    <col min="7947" max="7947" width="14.28515625" style="1" customWidth="1"/>
    <col min="7948" max="7948" width="18" style="1" customWidth="1"/>
    <col min="7949" max="7949" width="18.5703125" style="1" customWidth="1"/>
    <col min="7950" max="7950" width="18.85546875" style="1" customWidth="1"/>
    <col min="7951" max="8192" width="14.28515625" style="1"/>
    <col min="8193" max="8199" width="14.28515625" style="1" customWidth="1"/>
    <col min="8200" max="8200" width="18" style="1" customWidth="1"/>
    <col min="8201" max="8201" width="18.5703125" style="1" customWidth="1"/>
    <col min="8202" max="8202" width="19.140625" style="1" customWidth="1"/>
    <col min="8203" max="8203" width="14.28515625" style="1" customWidth="1"/>
    <col min="8204" max="8204" width="18" style="1" customWidth="1"/>
    <col min="8205" max="8205" width="18.5703125" style="1" customWidth="1"/>
    <col min="8206" max="8206" width="18.85546875" style="1" customWidth="1"/>
    <col min="8207" max="8448" width="14.28515625" style="1"/>
    <col min="8449" max="8455" width="14.28515625" style="1" customWidth="1"/>
    <col min="8456" max="8456" width="18" style="1" customWidth="1"/>
    <col min="8457" max="8457" width="18.5703125" style="1" customWidth="1"/>
    <col min="8458" max="8458" width="19.140625" style="1" customWidth="1"/>
    <col min="8459" max="8459" width="14.28515625" style="1" customWidth="1"/>
    <col min="8460" max="8460" width="18" style="1" customWidth="1"/>
    <col min="8461" max="8461" width="18.5703125" style="1" customWidth="1"/>
    <col min="8462" max="8462" width="18.85546875" style="1" customWidth="1"/>
    <col min="8463" max="8704" width="14.28515625" style="1"/>
    <col min="8705" max="8711" width="14.28515625" style="1" customWidth="1"/>
    <col min="8712" max="8712" width="18" style="1" customWidth="1"/>
    <col min="8713" max="8713" width="18.5703125" style="1" customWidth="1"/>
    <col min="8714" max="8714" width="19.140625" style="1" customWidth="1"/>
    <col min="8715" max="8715" width="14.28515625" style="1" customWidth="1"/>
    <col min="8716" max="8716" width="18" style="1" customWidth="1"/>
    <col min="8717" max="8717" width="18.5703125" style="1" customWidth="1"/>
    <col min="8718" max="8718" width="18.85546875" style="1" customWidth="1"/>
    <col min="8719" max="8960" width="14.28515625" style="1"/>
    <col min="8961" max="8967" width="14.28515625" style="1" customWidth="1"/>
    <col min="8968" max="8968" width="18" style="1" customWidth="1"/>
    <col min="8969" max="8969" width="18.5703125" style="1" customWidth="1"/>
    <col min="8970" max="8970" width="19.140625" style="1" customWidth="1"/>
    <col min="8971" max="8971" width="14.28515625" style="1" customWidth="1"/>
    <col min="8972" max="8972" width="18" style="1" customWidth="1"/>
    <col min="8973" max="8973" width="18.5703125" style="1" customWidth="1"/>
    <col min="8974" max="8974" width="18.85546875" style="1" customWidth="1"/>
    <col min="8975" max="9216" width="14.28515625" style="1"/>
    <col min="9217" max="9223" width="14.28515625" style="1" customWidth="1"/>
    <col min="9224" max="9224" width="18" style="1" customWidth="1"/>
    <col min="9225" max="9225" width="18.5703125" style="1" customWidth="1"/>
    <col min="9226" max="9226" width="19.140625" style="1" customWidth="1"/>
    <col min="9227" max="9227" width="14.28515625" style="1" customWidth="1"/>
    <col min="9228" max="9228" width="18" style="1" customWidth="1"/>
    <col min="9229" max="9229" width="18.5703125" style="1" customWidth="1"/>
    <col min="9230" max="9230" width="18.85546875" style="1" customWidth="1"/>
    <col min="9231" max="9472" width="14.28515625" style="1"/>
    <col min="9473" max="9479" width="14.28515625" style="1" customWidth="1"/>
    <col min="9480" max="9480" width="18" style="1" customWidth="1"/>
    <col min="9481" max="9481" width="18.5703125" style="1" customWidth="1"/>
    <col min="9482" max="9482" width="19.140625" style="1" customWidth="1"/>
    <col min="9483" max="9483" width="14.28515625" style="1" customWidth="1"/>
    <col min="9484" max="9484" width="18" style="1" customWidth="1"/>
    <col min="9485" max="9485" width="18.5703125" style="1" customWidth="1"/>
    <col min="9486" max="9486" width="18.85546875" style="1" customWidth="1"/>
    <col min="9487" max="9728" width="14.28515625" style="1"/>
    <col min="9729" max="9735" width="14.28515625" style="1" customWidth="1"/>
    <col min="9736" max="9736" width="18" style="1" customWidth="1"/>
    <col min="9737" max="9737" width="18.5703125" style="1" customWidth="1"/>
    <col min="9738" max="9738" width="19.140625" style="1" customWidth="1"/>
    <col min="9739" max="9739" width="14.28515625" style="1" customWidth="1"/>
    <col min="9740" max="9740" width="18" style="1" customWidth="1"/>
    <col min="9741" max="9741" width="18.5703125" style="1" customWidth="1"/>
    <col min="9742" max="9742" width="18.85546875" style="1" customWidth="1"/>
    <col min="9743" max="9984" width="14.28515625" style="1"/>
    <col min="9985" max="9991" width="14.28515625" style="1" customWidth="1"/>
    <col min="9992" max="9992" width="18" style="1" customWidth="1"/>
    <col min="9993" max="9993" width="18.5703125" style="1" customWidth="1"/>
    <col min="9994" max="9994" width="19.140625" style="1" customWidth="1"/>
    <col min="9995" max="9995" width="14.28515625" style="1" customWidth="1"/>
    <col min="9996" max="9996" width="18" style="1" customWidth="1"/>
    <col min="9997" max="9997" width="18.5703125" style="1" customWidth="1"/>
    <col min="9998" max="9998" width="18.85546875" style="1" customWidth="1"/>
    <col min="9999" max="10240" width="14.28515625" style="1"/>
    <col min="10241" max="10247" width="14.28515625" style="1" customWidth="1"/>
    <col min="10248" max="10248" width="18" style="1" customWidth="1"/>
    <col min="10249" max="10249" width="18.5703125" style="1" customWidth="1"/>
    <col min="10250" max="10250" width="19.140625" style="1" customWidth="1"/>
    <col min="10251" max="10251" width="14.28515625" style="1" customWidth="1"/>
    <col min="10252" max="10252" width="18" style="1" customWidth="1"/>
    <col min="10253" max="10253" width="18.5703125" style="1" customWidth="1"/>
    <col min="10254" max="10254" width="18.85546875" style="1" customWidth="1"/>
    <col min="10255" max="10496" width="14.28515625" style="1"/>
    <col min="10497" max="10503" width="14.28515625" style="1" customWidth="1"/>
    <col min="10504" max="10504" width="18" style="1" customWidth="1"/>
    <col min="10505" max="10505" width="18.5703125" style="1" customWidth="1"/>
    <col min="10506" max="10506" width="19.140625" style="1" customWidth="1"/>
    <col min="10507" max="10507" width="14.28515625" style="1" customWidth="1"/>
    <col min="10508" max="10508" width="18" style="1" customWidth="1"/>
    <col min="10509" max="10509" width="18.5703125" style="1" customWidth="1"/>
    <col min="10510" max="10510" width="18.85546875" style="1" customWidth="1"/>
    <col min="10511" max="10752" width="14.28515625" style="1"/>
    <col min="10753" max="10759" width="14.28515625" style="1" customWidth="1"/>
    <col min="10760" max="10760" width="18" style="1" customWidth="1"/>
    <col min="10761" max="10761" width="18.5703125" style="1" customWidth="1"/>
    <col min="10762" max="10762" width="19.140625" style="1" customWidth="1"/>
    <col min="10763" max="10763" width="14.28515625" style="1" customWidth="1"/>
    <col min="10764" max="10764" width="18" style="1" customWidth="1"/>
    <col min="10765" max="10765" width="18.5703125" style="1" customWidth="1"/>
    <col min="10766" max="10766" width="18.85546875" style="1" customWidth="1"/>
    <col min="10767" max="11008" width="14.28515625" style="1"/>
    <col min="11009" max="11015" width="14.28515625" style="1" customWidth="1"/>
    <col min="11016" max="11016" width="18" style="1" customWidth="1"/>
    <col min="11017" max="11017" width="18.5703125" style="1" customWidth="1"/>
    <col min="11018" max="11018" width="19.140625" style="1" customWidth="1"/>
    <col min="11019" max="11019" width="14.28515625" style="1" customWidth="1"/>
    <col min="11020" max="11020" width="18" style="1" customWidth="1"/>
    <col min="11021" max="11021" width="18.5703125" style="1" customWidth="1"/>
    <col min="11022" max="11022" width="18.85546875" style="1" customWidth="1"/>
    <col min="11023" max="11264" width="14.28515625" style="1"/>
    <col min="11265" max="11271" width="14.28515625" style="1" customWidth="1"/>
    <col min="11272" max="11272" width="18" style="1" customWidth="1"/>
    <col min="11273" max="11273" width="18.5703125" style="1" customWidth="1"/>
    <col min="11274" max="11274" width="19.140625" style="1" customWidth="1"/>
    <col min="11275" max="11275" width="14.28515625" style="1" customWidth="1"/>
    <col min="11276" max="11276" width="18" style="1" customWidth="1"/>
    <col min="11277" max="11277" width="18.5703125" style="1" customWidth="1"/>
    <col min="11278" max="11278" width="18.85546875" style="1" customWidth="1"/>
    <col min="11279" max="11520" width="14.28515625" style="1"/>
    <col min="11521" max="11527" width="14.28515625" style="1" customWidth="1"/>
    <col min="11528" max="11528" width="18" style="1" customWidth="1"/>
    <col min="11529" max="11529" width="18.5703125" style="1" customWidth="1"/>
    <col min="11530" max="11530" width="19.140625" style="1" customWidth="1"/>
    <col min="11531" max="11531" width="14.28515625" style="1" customWidth="1"/>
    <col min="11532" max="11532" width="18" style="1" customWidth="1"/>
    <col min="11533" max="11533" width="18.5703125" style="1" customWidth="1"/>
    <col min="11534" max="11534" width="18.85546875" style="1" customWidth="1"/>
    <col min="11535" max="11776" width="14.28515625" style="1"/>
    <col min="11777" max="11783" width="14.28515625" style="1" customWidth="1"/>
    <col min="11784" max="11784" width="18" style="1" customWidth="1"/>
    <col min="11785" max="11785" width="18.5703125" style="1" customWidth="1"/>
    <col min="11786" max="11786" width="19.140625" style="1" customWidth="1"/>
    <col min="11787" max="11787" width="14.28515625" style="1" customWidth="1"/>
    <col min="11788" max="11788" width="18" style="1" customWidth="1"/>
    <col min="11789" max="11789" width="18.5703125" style="1" customWidth="1"/>
    <col min="11790" max="11790" width="18.85546875" style="1" customWidth="1"/>
    <col min="11791" max="12032" width="14.28515625" style="1"/>
    <col min="12033" max="12039" width="14.28515625" style="1" customWidth="1"/>
    <col min="12040" max="12040" width="18" style="1" customWidth="1"/>
    <col min="12041" max="12041" width="18.5703125" style="1" customWidth="1"/>
    <col min="12042" max="12042" width="19.140625" style="1" customWidth="1"/>
    <col min="12043" max="12043" width="14.28515625" style="1" customWidth="1"/>
    <col min="12044" max="12044" width="18" style="1" customWidth="1"/>
    <col min="12045" max="12045" width="18.5703125" style="1" customWidth="1"/>
    <col min="12046" max="12046" width="18.85546875" style="1" customWidth="1"/>
    <col min="12047" max="12288" width="14.28515625" style="1"/>
    <col min="12289" max="12295" width="14.28515625" style="1" customWidth="1"/>
    <col min="12296" max="12296" width="18" style="1" customWidth="1"/>
    <col min="12297" max="12297" width="18.5703125" style="1" customWidth="1"/>
    <col min="12298" max="12298" width="19.140625" style="1" customWidth="1"/>
    <col min="12299" max="12299" width="14.28515625" style="1" customWidth="1"/>
    <col min="12300" max="12300" width="18" style="1" customWidth="1"/>
    <col min="12301" max="12301" width="18.5703125" style="1" customWidth="1"/>
    <col min="12302" max="12302" width="18.85546875" style="1" customWidth="1"/>
    <col min="12303" max="12544" width="14.28515625" style="1"/>
    <col min="12545" max="12551" width="14.28515625" style="1" customWidth="1"/>
    <col min="12552" max="12552" width="18" style="1" customWidth="1"/>
    <col min="12553" max="12553" width="18.5703125" style="1" customWidth="1"/>
    <col min="12554" max="12554" width="19.140625" style="1" customWidth="1"/>
    <col min="12555" max="12555" width="14.28515625" style="1" customWidth="1"/>
    <col min="12556" max="12556" width="18" style="1" customWidth="1"/>
    <col min="12557" max="12557" width="18.5703125" style="1" customWidth="1"/>
    <col min="12558" max="12558" width="18.85546875" style="1" customWidth="1"/>
    <col min="12559" max="12800" width="14.28515625" style="1"/>
    <col min="12801" max="12807" width="14.28515625" style="1" customWidth="1"/>
    <col min="12808" max="12808" width="18" style="1" customWidth="1"/>
    <col min="12809" max="12809" width="18.5703125" style="1" customWidth="1"/>
    <col min="12810" max="12810" width="19.140625" style="1" customWidth="1"/>
    <col min="12811" max="12811" width="14.28515625" style="1" customWidth="1"/>
    <col min="12812" max="12812" width="18" style="1" customWidth="1"/>
    <col min="12813" max="12813" width="18.5703125" style="1" customWidth="1"/>
    <col min="12814" max="12814" width="18.85546875" style="1" customWidth="1"/>
    <col min="12815" max="13056" width="14.28515625" style="1"/>
    <col min="13057" max="13063" width="14.28515625" style="1" customWidth="1"/>
    <col min="13064" max="13064" width="18" style="1" customWidth="1"/>
    <col min="13065" max="13065" width="18.5703125" style="1" customWidth="1"/>
    <col min="13066" max="13066" width="19.140625" style="1" customWidth="1"/>
    <col min="13067" max="13067" width="14.28515625" style="1" customWidth="1"/>
    <col min="13068" max="13068" width="18" style="1" customWidth="1"/>
    <col min="13069" max="13069" width="18.5703125" style="1" customWidth="1"/>
    <col min="13070" max="13070" width="18.85546875" style="1" customWidth="1"/>
    <col min="13071" max="13312" width="14.28515625" style="1"/>
    <col min="13313" max="13319" width="14.28515625" style="1" customWidth="1"/>
    <col min="13320" max="13320" width="18" style="1" customWidth="1"/>
    <col min="13321" max="13321" width="18.5703125" style="1" customWidth="1"/>
    <col min="13322" max="13322" width="19.140625" style="1" customWidth="1"/>
    <col min="13323" max="13323" width="14.28515625" style="1" customWidth="1"/>
    <col min="13324" max="13324" width="18" style="1" customWidth="1"/>
    <col min="13325" max="13325" width="18.5703125" style="1" customWidth="1"/>
    <col min="13326" max="13326" width="18.85546875" style="1" customWidth="1"/>
    <col min="13327" max="13568" width="14.28515625" style="1"/>
    <col min="13569" max="13575" width="14.28515625" style="1" customWidth="1"/>
    <col min="13576" max="13576" width="18" style="1" customWidth="1"/>
    <col min="13577" max="13577" width="18.5703125" style="1" customWidth="1"/>
    <col min="13578" max="13578" width="19.140625" style="1" customWidth="1"/>
    <col min="13579" max="13579" width="14.28515625" style="1" customWidth="1"/>
    <col min="13580" max="13580" width="18" style="1" customWidth="1"/>
    <col min="13581" max="13581" width="18.5703125" style="1" customWidth="1"/>
    <col min="13582" max="13582" width="18.85546875" style="1" customWidth="1"/>
    <col min="13583" max="13824" width="14.28515625" style="1"/>
    <col min="13825" max="13831" width="14.28515625" style="1" customWidth="1"/>
    <col min="13832" max="13832" width="18" style="1" customWidth="1"/>
    <col min="13833" max="13833" width="18.5703125" style="1" customWidth="1"/>
    <col min="13834" max="13834" width="19.140625" style="1" customWidth="1"/>
    <col min="13835" max="13835" width="14.28515625" style="1" customWidth="1"/>
    <col min="13836" max="13836" width="18" style="1" customWidth="1"/>
    <col min="13837" max="13837" width="18.5703125" style="1" customWidth="1"/>
    <col min="13838" max="13838" width="18.85546875" style="1" customWidth="1"/>
    <col min="13839" max="14080" width="14.28515625" style="1"/>
    <col min="14081" max="14087" width="14.28515625" style="1" customWidth="1"/>
    <col min="14088" max="14088" width="18" style="1" customWidth="1"/>
    <col min="14089" max="14089" width="18.5703125" style="1" customWidth="1"/>
    <col min="14090" max="14090" width="19.140625" style="1" customWidth="1"/>
    <col min="14091" max="14091" width="14.28515625" style="1" customWidth="1"/>
    <col min="14092" max="14092" width="18" style="1" customWidth="1"/>
    <col min="14093" max="14093" width="18.5703125" style="1" customWidth="1"/>
    <col min="14094" max="14094" width="18.85546875" style="1" customWidth="1"/>
    <col min="14095" max="14336" width="14.28515625" style="1"/>
    <col min="14337" max="14343" width="14.28515625" style="1" customWidth="1"/>
    <col min="14344" max="14344" width="18" style="1" customWidth="1"/>
    <col min="14345" max="14345" width="18.5703125" style="1" customWidth="1"/>
    <col min="14346" max="14346" width="19.140625" style="1" customWidth="1"/>
    <col min="14347" max="14347" width="14.28515625" style="1" customWidth="1"/>
    <col min="14348" max="14348" width="18" style="1" customWidth="1"/>
    <col min="14349" max="14349" width="18.5703125" style="1" customWidth="1"/>
    <col min="14350" max="14350" width="18.85546875" style="1" customWidth="1"/>
    <col min="14351" max="14592" width="14.28515625" style="1"/>
    <col min="14593" max="14599" width="14.28515625" style="1" customWidth="1"/>
    <col min="14600" max="14600" width="18" style="1" customWidth="1"/>
    <col min="14601" max="14601" width="18.5703125" style="1" customWidth="1"/>
    <col min="14602" max="14602" width="19.140625" style="1" customWidth="1"/>
    <col min="14603" max="14603" width="14.28515625" style="1" customWidth="1"/>
    <col min="14604" max="14604" width="18" style="1" customWidth="1"/>
    <col min="14605" max="14605" width="18.5703125" style="1" customWidth="1"/>
    <col min="14606" max="14606" width="18.85546875" style="1" customWidth="1"/>
    <col min="14607" max="14848" width="14.28515625" style="1"/>
    <col min="14849" max="14855" width="14.28515625" style="1" customWidth="1"/>
    <col min="14856" max="14856" width="18" style="1" customWidth="1"/>
    <col min="14857" max="14857" width="18.5703125" style="1" customWidth="1"/>
    <col min="14858" max="14858" width="19.140625" style="1" customWidth="1"/>
    <col min="14859" max="14859" width="14.28515625" style="1" customWidth="1"/>
    <col min="14860" max="14860" width="18" style="1" customWidth="1"/>
    <col min="14861" max="14861" width="18.5703125" style="1" customWidth="1"/>
    <col min="14862" max="14862" width="18.85546875" style="1" customWidth="1"/>
    <col min="14863" max="15104" width="14.28515625" style="1"/>
    <col min="15105" max="15111" width="14.28515625" style="1" customWidth="1"/>
    <col min="15112" max="15112" width="18" style="1" customWidth="1"/>
    <col min="15113" max="15113" width="18.5703125" style="1" customWidth="1"/>
    <col min="15114" max="15114" width="19.140625" style="1" customWidth="1"/>
    <col min="15115" max="15115" width="14.28515625" style="1" customWidth="1"/>
    <col min="15116" max="15116" width="18" style="1" customWidth="1"/>
    <col min="15117" max="15117" width="18.5703125" style="1" customWidth="1"/>
    <col min="15118" max="15118" width="18.85546875" style="1" customWidth="1"/>
    <col min="15119" max="15360" width="14.28515625" style="1"/>
    <col min="15361" max="15367" width="14.28515625" style="1" customWidth="1"/>
    <col min="15368" max="15368" width="18" style="1" customWidth="1"/>
    <col min="15369" max="15369" width="18.5703125" style="1" customWidth="1"/>
    <col min="15370" max="15370" width="19.140625" style="1" customWidth="1"/>
    <col min="15371" max="15371" width="14.28515625" style="1" customWidth="1"/>
    <col min="15372" max="15372" width="18" style="1" customWidth="1"/>
    <col min="15373" max="15373" width="18.5703125" style="1" customWidth="1"/>
    <col min="15374" max="15374" width="18.85546875" style="1" customWidth="1"/>
    <col min="15375" max="15616" width="14.28515625" style="1"/>
    <col min="15617" max="15623" width="14.28515625" style="1" customWidth="1"/>
    <col min="15624" max="15624" width="18" style="1" customWidth="1"/>
    <col min="15625" max="15625" width="18.5703125" style="1" customWidth="1"/>
    <col min="15626" max="15626" width="19.140625" style="1" customWidth="1"/>
    <col min="15627" max="15627" width="14.28515625" style="1" customWidth="1"/>
    <col min="15628" max="15628" width="18" style="1" customWidth="1"/>
    <col min="15629" max="15629" width="18.5703125" style="1" customWidth="1"/>
    <col min="15630" max="15630" width="18.85546875" style="1" customWidth="1"/>
    <col min="15631" max="15872" width="14.28515625" style="1"/>
    <col min="15873" max="15879" width="14.28515625" style="1" customWidth="1"/>
    <col min="15880" max="15880" width="18" style="1" customWidth="1"/>
    <col min="15881" max="15881" width="18.5703125" style="1" customWidth="1"/>
    <col min="15882" max="15882" width="19.140625" style="1" customWidth="1"/>
    <col min="15883" max="15883" width="14.28515625" style="1" customWidth="1"/>
    <col min="15884" max="15884" width="18" style="1" customWidth="1"/>
    <col min="15885" max="15885" width="18.5703125" style="1" customWidth="1"/>
    <col min="15886" max="15886" width="18.85546875" style="1" customWidth="1"/>
    <col min="15887" max="16128" width="14.28515625" style="1"/>
    <col min="16129" max="16135" width="14.28515625" style="1" customWidth="1"/>
    <col min="16136" max="16136" width="18" style="1" customWidth="1"/>
    <col min="16137" max="16137" width="18.5703125" style="1" customWidth="1"/>
    <col min="16138" max="16138" width="19.140625" style="1" customWidth="1"/>
    <col min="16139" max="16139" width="14.28515625" style="1" customWidth="1"/>
    <col min="16140" max="16140" width="18" style="1" customWidth="1"/>
    <col min="16141" max="16141" width="18.5703125" style="1" customWidth="1"/>
    <col min="16142" max="16142" width="18.85546875" style="1" customWidth="1"/>
    <col min="16143" max="16384" width="14.28515625" style="1"/>
  </cols>
  <sheetData>
    <row r="1" spans="2:14" ht="20.25" x14ac:dyDescent="0.3">
      <c r="B1" s="48" t="s">
        <v>32</v>
      </c>
      <c r="C1" s="48"/>
      <c r="D1" s="48"/>
      <c r="E1" s="48"/>
      <c r="F1" s="48"/>
      <c r="G1" s="48"/>
      <c r="H1" s="48"/>
    </row>
    <row r="2" spans="2:14" x14ac:dyDescent="0.25">
      <c r="L2" s="1" t="s">
        <v>28</v>
      </c>
    </row>
    <row r="5" spans="2:14" x14ac:dyDescent="0.25">
      <c r="B5" s="1" t="s">
        <v>29</v>
      </c>
    </row>
    <row r="6" spans="2:14" ht="16.5" thickBot="1" x14ac:dyDescent="0.3">
      <c r="C6" s="1" t="s">
        <v>25</v>
      </c>
    </row>
    <row r="7" spans="2:14" ht="16.5" thickBot="1" x14ac:dyDescent="0.3">
      <c r="G7" s="2"/>
      <c r="H7" s="65" t="s">
        <v>30</v>
      </c>
      <c r="I7" s="66"/>
      <c r="M7" s="67" t="s">
        <v>39</v>
      </c>
      <c r="N7" s="68"/>
    </row>
    <row r="8" spans="2:14" ht="16.5" thickBot="1" x14ac:dyDescent="0.3">
      <c r="B8" s="3" t="s">
        <v>1</v>
      </c>
      <c r="C8" s="4"/>
      <c r="D8" s="4"/>
      <c r="E8" s="4"/>
      <c r="F8" s="4"/>
      <c r="G8" s="5" t="s">
        <v>2</v>
      </c>
      <c r="H8" s="6" t="s">
        <v>3</v>
      </c>
      <c r="I8" s="5" t="s">
        <v>3</v>
      </c>
      <c r="J8" s="7" t="s">
        <v>23</v>
      </c>
      <c r="K8" s="67" t="s">
        <v>4</v>
      </c>
      <c r="L8" s="68"/>
      <c r="M8" s="3" t="s">
        <v>3</v>
      </c>
      <c r="N8" s="8" t="s">
        <v>3</v>
      </c>
    </row>
    <row r="9" spans="2:14" ht="16.5" thickBot="1" x14ac:dyDescent="0.3">
      <c r="B9" s="9"/>
      <c r="C9" s="10"/>
      <c r="D9" s="10"/>
      <c r="E9" s="10"/>
      <c r="F9" s="10"/>
      <c r="G9" s="11"/>
      <c r="H9" s="12" t="s">
        <v>5</v>
      </c>
      <c r="I9" s="13" t="s">
        <v>6</v>
      </c>
      <c r="J9" s="14">
        <v>2018</v>
      </c>
      <c r="K9" s="15" t="s">
        <v>7</v>
      </c>
      <c r="L9" s="16" t="s">
        <v>8</v>
      </c>
      <c r="M9" s="17" t="s">
        <v>5</v>
      </c>
      <c r="N9" s="18" t="s">
        <v>6</v>
      </c>
    </row>
    <row r="10" spans="2:14" x14ac:dyDescent="0.25">
      <c r="B10" s="59" t="s">
        <v>9</v>
      </c>
      <c r="C10" s="4" t="s">
        <v>10</v>
      </c>
      <c r="D10" s="4"/>
      <c r="E10" s="4"/>
      <c r="F10" s="4"/>
      <c r="G10" s="53">
        <v>3475</v>
      </c>
      <c r="H10" s="55">
        <f>G10/G18</f>
        <v>5.2939473804481954E-2</v>
      </c>
      <c r="I10" s="55">
        <f>((G10/G19))</f>
        <v>6.2510118544368692E-2</v>
      </c>
      <c r="J10" s="57">
        <v>2246.6</v>
      </c>
      <c r="K10" s="57">
        <f>IF((G10-J10)&gt;0,G10-J10,"")</f>
        <v>1228.4000000000001</v>
      </c>
      <c r="L10" s="57" t="str">
        <f>IF((G10-J10)&lt;0,-(G10-J10),"")</f>
        <v/>
      </c>
      <c r="M10" s="49">
        <f>J10/J18</f>
        <v>3.2017366278755732E-2</v>
      </c>
      <c r="N10" s="49">
        <f>((J10/J19))</f>
        <v>4.0413016495475886E-2</v>
      </c>
    </row>
    <row r="11" spans="2:14" ht="16.5" thickBot="1" x14ac:dyDescent="0.3">
      <c r="B11" s="60"/>
      <c r="C11" s="19" t="s">
        <v>11</v>
      </c>
      <c r="D11" s="19"/>
      <c r="E11" s="19"/>
      <c r="F11" s="19"/>
      <c r="G11" s="54"/>
      <c r="H11" s="56"/>
      <c r="I11" s="56"/>
      <c r="J11" s="58"/>
      <c r="K11" s="58"/>
      <c r="L11" s="58"/>
      <c r="M11" s="50"/>
      <c r="N11" s="50"/>
    </row>
    <row r="12" spans="2:14" x14ac:dyDescent="0.25">
      <c r="B12" s="60"/>
      <c r="C12" s="10" t="s">
        <v>12</v>
      </c>
      <c r="D12" s="10"/>
      <c r="E12" s="10"/>
      <c r="F12" s="10"/>
      <c r="G12" s="53">
        <v>47678</v>
      </c>
      <c r="H12" s="55">
        <f>G12/G18</f>
        <v>0.72634481497844339</v>
      </c>
      <c r="I12" s="55">
        <f>((G12/G19))</f>
        <v>0.85765681495206059</v>
      </c>
      <c r="J12" s="57">
        <v>53441.05</v>
      </c>
      <c r="K12" s="57" t="str">
        <f>IF((G12-J12)&gt;0,G12-J12,"")</f>
        <v/>
      </c>
      <c r="L12" s="57">
        <f>IF((G12-J12)&lt;0,-(G12-J12),"")</f>
        <v>5763.0500000000029</v>
      </c>
      <c r="M12" s="49">
        <f>J12/J18</f>
        <v>0.76161384855839898</v>
      </c>
      <c r="N12" s="49">
        <f>((J12/J19))</f>
        <v>0.9613255742836071</v>
      </c>
    </row>
    <row r="13" spans="2:14" ht="16.5" thickBot="1" x14ac:dyDescent="0.3">
      <c r="B13" s="60"/>
      <c r="C13" s="10" t="s">
        <v>13</v>
      </c>
      <c r="D13" s="10"/>
      <c r="E13" s="10"/>
      <c r="F13" s="10"/>
      <c r="G13" s="54"/>
      <c r="H13" s="56"/>
      <c r="I13" s="56"/>
      <c r="J13" s="58"/>
      <c r="K13" s="58"/>
      <c r="L13" s="58"/>
      <c r="M13" s="50"/>
      <c r="N13" s="50"/>
    </row>
    <row r="14" spans="2:14" x14ac:dyDescent="0.25">
      <c r="B14" s="60"/>
      <c r="C14" s="4" t="s">
        <v>14</v>
      </c>
      <c r="D14" s="4"/>
      <c r="E14" s="4"/>
      <c r="F14" s="4"/>
      <c r="G14" s="53">
        <v>14488</v>
      </c>
      <c r="H14" s="55">
        <f>G14/G18</f>
        <v>0.2207157112170747</v>
      </c>
      <c r="I14" s="55">
        <f>((G14/G19))</f>
        <v>0.26061772589088161</v>
      </c>
      <c r="J14" s="57">
        <v>14480.52</v>
      </c>
      <c r="K14" s="57">
        <f>IF((G14-J14)&gt;0,G14-J14,"")</f>
        <v>7.4799999999995634</v>
      </c>
      <c r="L14" s="57" t="str">
        <f>IF((G14-J14)&lt;0,-(G14-J14),"")</f>
        <v/>
      </c>
      <c r="M14" s="49">
        <f>J14/J18</f>
        <v>0.20636878516284518</v>
      </c>
      <c r="N14" s="49">
        <f>((J14/J19))</f>
        <v>0.26048317173643215</v>
      </c>
    </row>
    <row r="15" spans="2:14" ht="16.5" thickBot="1" x14ac:dyDescent="0.3">
      <c r="B15" s="61"/>
      <c r="C15" s="19" t="s">
        <v>15</v>
      </c>
      <c r="D15" s="19"/>
      <c r="E15" s="19"/>
      <c r="F15" s="19"/>
      <c r="G15" s="54"/>
      <c r="H15" s="56"/>
      <c r="I15" s="56"/>
      <c r="J15" s="58"/>
      <c r="K15" s="58" t="str">
        <f>IF((G15-J15)&gt;0,G15-J15,"")</f>
        <v/>
      </c>
      <c r="L15" s="58" t="str">
        <f>IF((G15-J15)&lt;0,G15-J15,"")</f>
        <v/>
      </c>
      <c r="M15" s="50"/>
      <c r="N15" s="50"/>
    </row>
    <row r="16" spans="2:14" ht="16.5" thickBot="1" x14ac:dyDescent="0.3">
      <c r="B16" s="20" t="s">
        <v>16</v>
      </c>
      <c r="C16" s="21"/>
      <c r="D16" s="21"/>
      <c r="E16" s="21"/>
      <c r="F16" s="21"/>
      <c r="G16" s="22"/>
      <c r="H16" s="23"/>
      <c r="I16" s="24"/>
      <c r="J16" s="25"/>
      <c r="K16" s="26"/>
      <c r="L16" s="27"/>
      <c r="M16" s="20"/>
      <c r="N16" s="28"/>
    </row>
    <row r="17" spans="2:14" ht="16.5" thickBot="1" x14ac:dyDescent="0.3">
      <c r="C17" s="29" t="s">
        <v>17</v>
      </c>
      <c r="G17" s="30"/>
      <c r="H17" s="31"/>
      <c r="I17" s="11"/>
      <c r="J17" s="32"/>
      <c r="K17" s="33"/>
      <c r="L17" s="33"/>
      <c r="M17" s="9"/>
      <c r="N17" s="34"/>
    </row>
    <row r="18" spans="2:14" ht="16.5" thickBot="1" x14ac:dyDescent="0.3">
      <c r="B18" s="51" t="s">
        <v>18</v>
      </c>
      <c r="C18" s="52"/>
      <c r="D18" s="52"/>
      <c r="E18" s="52"/>
      <c r="F18" s="52"/>
      <c r="G18" s="22">
        <f>SUM(G14,G12,G10)</f>
        <v>65641</v>
      </c>
      <c r="H18" s="23"/>
      <c r="I18" s="24"/>
      <c r="J18" s="35">
        <f>SUM(J14,J12,J10)</f>
        <v>70168.170000000013</v>
      </c>
      <c r="K18" s="35">
        <f>SUM(K14,K12,K10)</f>
        <v>1235.8799999999997</v>
      </c>
      <c r="L18" s="35">
        <f>SUM(L14,L12,L10)</f>
        <v>5763.0500000000029</v>
      </c>
      <c r="M18" s="36"/>
      <c r="N18" s="37"/>
    </row>
    <row r="19" spans="2:14" x14ac:dyDescent="0.25">
      <c r="B19" s="59" t="s">
        <v>19</v>
      </c>
      <c r="C19" s="4" t="s">
        <v>10</v>
      </c>
      <c r="D19" s="4"/>
      <c r="E19" s="4"/>
      <c r="F19" s="4"/>
      <c r="G19" s="53">
        <v>55591</v>
      </c>
      <c r="H19" s="55">
        <f>(G19/G27)</f>
        <v>0.84689447144315289</v>
      </c>
      <c r="I19" s="55">
        <f>((G19/G19))</f>
        <v>1</v>
      </c>
      <c r="J19" s="57">
        <v>55591</v>
      </c>
      <c r="K19" s="57" t="str">
        <f>IF(G19-J19&gt;0,G19-J19,"")</f>
        <v/>
      </c>
      <c r="L19" s="57" t="str">
        <f>IF(G19-J19&lt;0,-(G19-J19),"")</f>
        <v/>
      </c>
      <c r="M19" s="49">
        <f>(J19/J27)</f>
        <v>0.83143513083014886</v>
      </c>
      <c r="N19" s="49">
        <f>((J19/J19))</f>
        <v>1</v>
      </c>
    </row>
    <row r="20" spans="2:14" ht="16.5" thickBot="1" x14ac:dyDescent="0.3">
      <c r="B20" s="60"/>
      <c r="C20" s="19" t="s">
        <v>20</v>
      </c>
      <c r="D20" s="19"/>
      <c r="E20" s="19"/>
      <c r="F20" s="19"/>
      <c r="G20" s="54"/>
      <c r="H20" s="56"/>
      <c r="I20" s="56"/>
      <c r="J20" s="58"/>
      <c r="K20" s="58" t="str">
        <f t="shared" ref="K20:K26" si="0">IF(G20-J20&gt;0,G20-J20,"")</f>
        <v/>
      </c>
      <c r="L20" s="58" t="str">
        <f t="shared" ref="L20:L26" si="1">IF(G20-J20&lt;0,-(G20-J20),"")</f>
        <v/>
      </c>
      <c r="M20" s="50"/>
      <c r="N20" s="50"/>
    </row>
    <row r="21" spans="2:14" x14ac:dyDescent="0.25">
      <c r="B21" s="60"/>
      <c r="C21" s="10" t="s">
        <v>12</v>
      </c>
      <c r="D21" s="10"/>
      <c r="E21" s="10"/>
      <c r="F21" s="10"/>
      <c r="G21" s="53">
        <v>10050</v>
      </c>
      <c r="H21" s="55">
        <f>(G21/G27)</f>
        <v>0.15310552855684709</v>
      </c>
      <c r="I21" s="55">
        <f>((G21/G19))</f>
        <v>0.18078465938731089</v>
      </c>
      <c r="J21" s="57">
        <v>11134.26</v>
      </c>
      <c r="K21" s="57" t="str">
        <f t="shared" si="0"/>
        <v/>
      </c>
      <c r="L21" s="57">
        <f t="shared" si="1"/>
        <v>1084.2600000000002</v>
      </c>
      <c r="M21" s="49">
        <f>(J21/J27)</f>
        <v>0.16652722418731258</v>
      </c>
      <c r="N21" s="49">
        <f>((J21/J19))</f>
        <v>0.20028889568455327</v>
      </c>
    </row>
    <row r="22" spans="2:14" ht="16.5" thickBot="1" x14ac:dyDescent="0.3">
      <c r="B22" s="60"/>
      <c r="C22" s="10" t="s">
        <v>21</v>
      </c>
      <c r="D22" s="10"/>
      <c r="E22" s="10"/>
      <c r="F22" s="10"/>
      <c r="G22" s="54"/>
      <c r="H22" s="56"/>
      <c r="I22" s="56"/>
      <c r="J22" s="58"/>
      <c r="K22" s="58" t="str">
        <f t="shared" si="0"/>
        <v/>
      </c>
      <c r="L22" s="58" t="str">
        <f t="shared" si="1"/>
        <v/>
      </c>
      <c r="M22" s="50"/>
      <c r="N22" s="50"/>
    </row>
    <row r="23" spans="2:14" x14ac:dyDescent="0.25">
      <c r="B23" s="60"/>
      <c r="C23" s="4" t="s">
        <v>14</v>
      </c>
      <c r="D23" s="4"/>
      <c r="E23" s="4"/>
      <c r="F23" s="4"/>
      <c r="G23" s="53">
        <v>0</v>
      </c>
      <c r="H23" s="55">
        <f>(G23/G27)</f>
        <v>0</v>
      </c>
      <c r="I23" s="55">
        <f>((G23/G19))</f>
        <v>0</v>
      </c>
      <c r="J23" s="57">
        <v>136.24</v>
      </c>
      <c r="K23" s="57" t="str">
        <f t="shared" si="0"/>
        <v/>
      </c>
      <c r="L23" s="57">
        <f t="shared" si="1"/>
        <v>136.24</v>
      </c>
      <c r="M23" s="49">
        <f>(J23/J27)</f>
        <v>2.0376449825385314E-3</v>
      </c>
      <c r="N23" s="49">
        <f>((J23/J19))</f>
        <v>2.4507564174056952E-3</v>
      </c>
    </row>
    <row r="24" spans="2:14" ht="16.5" thickBot="1" x14ac:dyDescent="0.3">
      <c r="B24" s="61"/>
      <c r="C24" s="19" t="s">
        <v>22</v>
      </c>
      <c r="D24" s="19"/>
      <c r="E24" s="19"/>
      <c r="F24" s="19"/>
      <c r="G24" s="54"/>
      <c r="H24" s="56"/>
      <c r="I24" s="56"/>
      <c r="J24" s="58"/>
      <c r="K24" s="58" t="str">
        <f t="shared" si="0"/>
        <v/>
      </c>
      <c r="L24" s="58" t="str">
        <f t="shared" si="1"/>
        <v/>
      </c>
      <c r="M24" s="50"/>
      <c r="N24" s="50"/>
    </row>
    <row r="25" spans="2:14" ht="16.5" thickBot="1" x14ac:dyDescent="0.3">
      <c r="B25" s="20" t="s">
        <v>16</v>
      </c>
      <c r="C25" s="21"/>
      <c r="D25" s="21"/>
      <c r="E25" s="21"/>
      <c r="F25" s="21"/>
      <c r="G25" s="22"/>
      <c r="H25" s="31"/>
      <c r="I25" s="11"/>
      <c r="J25" s="25"/>
      <c r="K25" s="33" t="str">
        <f t="shared" si="0"/>
        <v/>
      </c>
      <c r="L25" s="33" t="str">
        <f t="shared" si="1"/>
        <v/>
      </c>
      <c r="M25" s="9"/>
      <c r="N25" s="34"/>
    </row>
    <row r="26" spans="2:14" ht="16.5" thickBot="1" x14ac:dyDescent="0.3">
      <c r="C26" s="29" t="s">
        <v>17</v>
      </c>
      <c r="G26" s="30"/>
      <c r="H26" s="23"/>
      <c r="I26" s="24"/>
      <c r="J26" s="32"/>
      <c r="K26" s="33" t="str">
        <f t="shared" si="0"/>
        <v/>
      </c>
      <c r="L26" s="33" t="str">
        <f t="shared" si="1"/>
        <v/>
      </c>
      <c r="M26" s="20"/>
      <c r="N26" s="28"/>
    </row>
    <row r="27" spans="2:14" ht="16.5" thickBot="1" x14ac:dyDescent="0.3">
      <c r="B27" s="51" t="s">
        <v>18</v>
      </c>
      <c r="C27" s="52"/>
      <c r="D27" s="52"/>
      <c r="E27" s="52"/>
      <c r="F27" s="52"/>
      <c r="G27" s="22">
        <f>SUM(G19:G26)</f>
        <v>65641</v>
      </c>
      <c r="H27" s="23"/>
      <c r="I27" s="24"/>
      <c r="J27" s="35">
        <f>SUM(J19:J26)</f>
        <v>66861.5</v>
      </c>
      <c r="K27" s="35">
        <f>SUM(K19:K26)</f>
        <v>0</v>
      </c>
      <c r="L27" s="35">
        <f>SUM(L19:L26)</f>
        <v>1220.5000000000002</v>
      </c>
      <c r="M27" s="36"/>
      <c r="N27" s="37"/>
    </row>
    <row r="28" spans="2:14" s="2" customFormat="1" ht="16.5" thickBot="1" x14ac:dyDescent="0.3">
      <c r="B28" s="42"/>
      <c r="C28" s="42"/>
      <c r="D28" s="36"/>
      <c r="E28" s="38" t="s">
        <v>33</v>
      </c>
      <c r="F28" s="38"/>
      <c r="G28" s="39"/>
      <c r="H28" s="39"/>
      <c r="I28" s="40"/>
      <c r="J28" s="45">
        <f>SUM(J27-J18)</f>
        <v>-3306.6700000000128</v>
      </c>
      <c r="K28" s="43"/>
      <c r="L28" s="43"/>
      <c r="M28" s="44"/>
      <c r="N28" s="44"/>
    </row>
    <row r="29" spans="2:14" ht="16.5" thickBot="1" x14ac:dyDescent="0.3">
      <c r="E29" s="1" t="s">
        <v>24</v>
      </c>
      <c r="G29" s="2"/>
      <c r="H29" s="2"/>
      <c r="I29" s="2"/>
      <c r="J29" s="15">
        <v>508.58</v>
      </c>
    </row>
    <row r="30" spans="2:14" ht="16.5" thickBot="1" x14ac:dyDescent="0.3">
      <c r="D30" s="36"/>
      <c r="E30" s="38" t="s">
        <v>34</v>
      </c>
      <c r="F30" s="38"/>
      <c r="G30" s="39"/>
      <c r="H30" s="39"/>
      <c r="I30" s="40"/>
      <c r="J30" s="35">
        <f>SUM(J28:J29)</f>
        <v>-2798.0900000000129</v>
      </c>
      <c r="K30" s="38"/>
      <c r="L30" s="38"/>
      <c r="M30" s="38"/>
      <c r="N30" s="41"/>
    </row>
  </sheetData>
  <mergeCells count="55">
    <mergeCell ref="H7:I7"/>
    <mergeCell ref="M7:N7"/>
    <mergeCell ref="K8:L8"/>
    <mergeCell ref="B10:B15"/>
    <mergeCell ref="G10:G11"/>
    <mergeCell ref="H10:H11"/>
    <mergeCell ref="I10:I11"/>
    <mergeCell ref="J10:J11"/>
    <mergeCell ref="K10:K11"/>
    <mergeCell ref="L10:L11"/>
    <mergeCell ref="M10:M11"/>
    <mergeCell ref="N10:N11"/>
    <mergeCell ref="G12:G13"/>
    <mergeCell ref="H12:H13"/>
    <mergeCell ref="I12:I13"/>
    <mergeCell ref="J12:J13"/>
    <mergeCell ref="K12:K13"/>
    <mergeCell ref="L12:L13"/>
    <mergeCell ref="M12:M13"/>
    <mergeCell ref="N12:N13"/>
    <mergeCell ref="M14:M15"/>
    <mergeCell ref="N14:N15"/>
    <mergeCell ref="L14:L15"/>
    <mergeCell ref="B18:F18"/>
    <mergeCell ref="B19:B24"/>
    <mergeCell ref="G19:G20"/>
    <mergeCell ref="H19:H20"/>
    <mergeCell ref="I19:I20"/>
    <mergeCell ref="G14:G15"/>
    <mergeCell ref="H14:H15"/>
    <mergeCell ref="I14:I15"/>
    <mergeCell ref="J14:J15"/>
    <mergeCell ref="K14:K15"/>
    <mergeCell ref="M19:M20"/>
    <mergeCell ref="N19:N20"/>
    <mergeCell ref="G21:G22"/>
    <mergeCell ref="H21:H22"/>
    <mergeCell ref="I21:I22"/>
    <mergeCell ref="J21:J22"/>
    <mergeCell ref="K21:K22"/>
    <mergeCell ref="L21:L22"/>
    <mergeCell ref="M21:M22"/>
    <mergeCell ref="N21:N22"/>
    <mergeCell ref="J19:J20"/>
    <mergeCell ref="K19:K20"/>
    <mergeCell ref="L19:L20"/>
    <mergeCell ref="M23:M24"/>
    <mergeCell ref="N23:N24"/>
    <mergeCell ref="B27:F27"/>
    <mergeCell ref="G23:G24"/>
    <mergeCell ref="H23:H24"/>
    <mergeCell ref="I23:I24"/>
    <mergeCell ref="J23:J24"/>
    <mergeCell ref="K23:K24"/>
    <mergeCell ref="L23:L2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0"/>
  <sheetViews>
    <sheetView topLeftCell="E1" workbookViewId="0">
      <selection activeCell="K4" sqref="K4"/>
    </sheetView>
  </sheetViews>
  <sheetFormatPr baseColWidth="10" defaultColWidth="14.28515625" defaultRowHeight="15.75" x14ac:dyDescent="0.25"/>
  <cols>
    <col min="1" max="5" width="14.28515625" style="1" customWidth="1"/>
    <col min="6" max="6" width="15.7109375" style="1" customWidth="1"/>
    <col min="7" max="7" width="14.28515625" style="1" customWidth="1"/>
    <col min="8" max="8" width="18" style="1" customWidth="1"/>
    <col min="9" max="9" width="18.5703125" style="1" customWidth="1"/>
    <col min="10" max="10" width="19.140625" style="1" customWidth="1"/>
    <col min="11" max="11" width="14.28515625" style="1" customWidth="1"/>
    <col min="12" max="12" width="18" style="1" customWidth="1"/>
    <col min="13" max="13" width="18.5703125" style="1" customWidth="1"/>
    <col min="14" max="14" width="18.85546875" style="1" customWidth="1"/>
    <col min="15" max="256" width="14.28515625" style="1"/>
    <col min="257" max="263" width="14.28515625" style="1" customWidth="1"/>
    <col min="264" max="264" width="18" style="1" customWidth="1"/>
    <col min="265" max="265" width="18.5703125" style="1" customWidth="1"/>
    <col min="266" max="266" width="19.140625" style="1" customWidth="1"/>
    <col min="267" max="267" width="14.28515625" style="1" customWidth="1"/>
    <col min="268" max="268" width="18" style="1" customWidth="1"/>
    <col min="269" max="269" width="18.5703125" style="1" customWidth="1"/>
    <col min="270" max="270" width="18.85546875" style="1" customWidth="1"/>
    <col min="271" max="512" width="14.28515625" style="1"/>
    <col min="513" max="519" width="14.28515625" style="1" customWidth="1"/>
    <col min="520" max="520" width="18" style="1" customWidth="1"/>
    <col min="521" max="521" width="18.5703125" style="1" customWidth="1"/>
    <col min="522" max="522" width="19.140625" style="1" customWidth="1"/>
    <col min="523" max="523" width="14.28515625" style="1" customWidth="1"/>
    <col min="524" max="524" width="18" style="1" customWidth="1"/>
    <col min="525" max="525" width="18.5703125" style="1" customWidth="1"/>
    <col min="526" max="526" width="18.85546875" style="1" customWidth="1"/>
    <col min="527" max="768" width="14.28515625" style="1"/>
    <col min="769" max="775" width="14.28515625" style="1" customWidth="1"/>
    <col min="776" max="776" width="18" style="1" customWidth="1"/>
    <col min="777" max="777" width="18.5703125" style="1" customWidth="1"/>
    <col min="778" max="778" width="19.140625" style="1" customWidth="1"/>
    <col min="779" max="779" width="14.28515625" style="1" customWidth="1"/>
    <col min="780" max="780" width="18" style="1" customWidth="1"/>
    <col min="781" max="781" width="18.5703125" style="1" customWidth="1"/>
    <col min="782" max="782" width="18.85546875" style="1" customWidth="1"/>
    <col min="783" max="1024" width="14.28515625" style="1"/>
    <col min="1025" max="1031" width="14.28515625" style="1" customWidth="1"/>
    <col min="1032" max="1032" width="18" style="1" customWidth="1"/>
    <col min="1033" max="1033" width="18.5703125" style="1" customWidth="1"/>
    <col min="1034" max="1034" width="19.140625" style="1" customWidth="1"/>
    <col min="1035" max="1035" width="14.28515625" style="1" customWidth="1"/>
    <col min="1036" max="1036" width="18" style="1" customWidth="1"/>
    <col min="1037" max="1037" width="18.5703125" style="1" customWidth="1"/>
    <col min="1038" max="1038" width="18.85546875" style="1" customWidth="1"/>
    <col min="1039" max="1280" width="14.28515625" style="1"/>
    <col min="1281" max="1287" width="14.28515625" style="1" customWidth="1"/>
    <col min="1288" max="1288" width="18" style="1" customWidth="1"/>
    <col min="1289" max="1289" width="18.5703125" style="1" customWidth="1"/>
    <col min="1290" max="1290" width="19.140625" style="1" customWidth="1"/>
    <col min="1291" max="1291" width="14.28515625" style="1" customWidth="1"/>
    <col min="1292" max="1292" width="18" style="1" customWidth="1"/>
    <col min="1293" max="1293" width="18.5703125" style="1" customWidth="1"/>
    <col min="1294" max="1294" width="18.85546875" style="1" customWidth="1"/>
    <col min="1295" max="1536" width="14.28515625" style="1"/>
    <col min="1537" max="1543" width="14.28515625" style="1" customWidth="1"/>
    <col min="1544" max="1544" width="18" style="1" customWidth="1"/>
    <col min="1545" max="1545" width="18.5703125" style="1" customWidth="1"/>
    <col min="1546" max="1546" width="19.140625" style="1" customWidth="1"/>
    <col min="1547" max="1547" width="14.28515625" style="1" customWidth="1"/>
    <col min="1548" max="1548" width="18" style="1" customWidth="1"/>
    <col min="1549" max="1549" width="18.5703125" style="1" customWidth="1"/>
    <col min="1550" max="1550" width="18.85546875" style="1" customWidth="1"/>
    <col min="1551" max="1792" width="14.28515625" style="1"/>
    <col min="1793" max="1799" width="14.28515625" style="1" customWidth="1"/>
    <col min="1800" max="1800" width="18" style="1" customWidth="1"/>
    <col min="1801" max="1801" width="18.5703125" style="1" customWidth="1"/>
    <col min="1802" max="1802" width="19.140625" style="1" customWidth="1"/>
    <col min="1803" max="1803" width="14.28515625" style="1" customWidth="1"/>
    <col min="1804" max="1804" width="18" style="1" customWidth="1"/>
    <col min="1805" max="1805" width="18.5703125" style="1" customWidth="1"/>
    <col min="1806" max="1806" width="18.85546875" style="1" customWidth="1"/>
    <col min="1807" max="2048" width="14.28515625" style="1"/>
    <col min="2049" max="2055" width="14.28515625" style="1" customWidth="1"/>
    <col min="2056" max="2056" width="18" style="1" customWidth="1"/>
    <col min="2057" max="2057" width="18.5703125" style="1" customWidth="1"/>
    <col min="2058" max="2058" width="19.140625" style="1" customWidth="1"/>
    <col min="2059" max="2059" width="14.28515625" style="1" customWidth="1"/>
    <col min="2060" max="2060" width="18" style="1" customWidth="1"/>
    <col min="2061" max="2061" width="18.5703125" style="1" customWidth="1"/>
    <col min="2062" max="2062" width="18.85546875" style="1" customWidth="1"/>
    <col min="2063" max="2304" width="14.28515625" style="1"/>
    <col min="2305" max="2311" width="14.28515625" style="1" customWidth="1"/>
    <col min="2312" max="2312" width="18" style="1" customWidth="1"/>
    <col min="2313" max="2313" width="18.5703125" style="1" customWidth="1"/>
    <col min="2314" max="2314" width="19.140625" style="1" customWidth="1"/>
    <col min="2315" max="2315" width="14.28515625" style="1" customWidth="1"/>
    <col min="2316" max="2316" width="18" style="1" customWidth="1"/>
    <col min="2317" max="2317" width="18.5703125" style="1" customWidth="1"/>
    <col min="2318" max="2318" width="18.85546875" style="1" customWidth="1"/>
    <col min="2319" max="2560" width="14.28515625" style="1"/>
    <col min="2561" max="2567" width="14.28515625" style="1" customWidth="1"/>
    <col min="2568" max="2568" width="18" style="1" customWidth="1"/>
    <col min="2569" max="2569" width="18.5703125" style="1" customWidth="1"/>
    <col min="2570" max="2570" width="19.140625" style="1" customWidth="1"/>
    <col min="2571" max="2571" width="14.28515625" style="1" customWidth="1"/>
    <col min="2572" max="2572" width="18" style="1" customWidth="1"/>
    <col min="2573" max="2573" width="18.5703125" style="1" customWidth="1"/>
    <col min="2574" max="2574" width="18.85546875" style="1" customWidth="1"/>
    <col min="2575" max="2816" width="14.28515625" style="1"/>
    <col min="2817" max="2823" width="14.28515625" style="1" customWidth="1"/>
    <col min="2824" max="2824" width="18" style="1" customWidth="1"/>
    <col min="2825" max="2825" width="18.5703125" style="1" customWidth="1"/>
    <col min="2826" max="2826" width="19.140625" style="1" customWidth="1"/>
    <col min="2827" max="2827" width="14.28515625" style="1" customWidth="1"/>
    <col min="2828" max="2828" width="18" style="1" customWidth="1"/>
    <col min="2829" max="2829" width="18.5703125" style="1" customWidth="1"/>
    <col min="2830" max="2830" width="18.85546875" style="1" customWidth="1"/>
    <col min="2831" max="3072" width="14.28515625" style="1"/>
    <col min="3073" max="3079" width="14.28515625" style="1" customWidth="1"/>
    <col min="3080" max="3080" width="18" style="1" customWidth="1"/>
    <col min="3081" max="3081" width="18.5703125" style="1" customWidth="1"/>
    <col min="3082" max="3082" width="19.140625" style="1" customWidth="1"/>
    <col min="3083" max="3083" width="14.28515625" style="1" customWidth="1"/>
    <col min="3084" max="3084" width="18" style="1" customWidth="1"/>
    <col min="3085" max="3085" width="18.5703125" style="1" customWidth="1"/>
    <col min="3086" max="3086" width="18.85546875" style="1" customWidth="1"/>
    <col min="3087" max="3328" width="14.28515625" style="1"/>
    <col min="3329" max="3335" width="14.28515625" style="1" customWidth="1"/>
    <col min="3336" max="3336" width="18" style="1" customWidth="1"/>
    <col min="3337" max="3337" width="18.5703125" style="1" customWidth="1"/>
    <col min="3338" max="3338" width="19.140625" style="1" customWidth="1"/>
    <col min="3339" max="3339" width="14.28515625" style="1" customWidth="1"/>
    <col min="3340" max="3340" width="18" style="1" customWidth="1"/>
    <col min="3341" max="3341" width="18.5703125" style="1" customWidth="1"/>
    <col min="3342" max="3342" width="18.85546875" style="1" customWidth="1"/>
    <col min="3343" max="3584" width="14.28515625" style="1"/>
    <col min="3585" max="3591" width="14.28515625" style="1" customWidth="1"/>
    <col min="3592" max="3592" width="18" style="1" customWidth="1"/>
    <col min="3593" max="3593" width="18.5703125" style="1" customWidth="1"/>
    <col min="3594" max="3594" width="19.140625" style="1" customWidth="1"/>
    <col min="3595" max="3595" width="14.28515625" style="1" customWidth="1"/>
    <col min="3596" max="3596" width="18" style="1" customWidth="1"/>
    <col min="3597" max="3597" width="18.5703125" style="1" customWidth="1"/>
    <col min="3598" max="3598" width="18.85546875" style="1" customWidth="1"/>
    <col min="3599" max="3840" width="14.28515625" style="1"/>
    <col min="3841" max="3847" width="14.28515625" style="1" customWidth="1"/>
    <col min="3848" max="3848" width="18" style="1" customWidth="1"/>
    <col min="3849" max="3849" width="18.5703125" style="1" customWidth="1"/>
    <col min="3850" max="3850" width="19.140625" style="1" customWidth="1"/>
    <col min="3851" max="3851" width="14.28515625" style="1" customWidth="1"/>
    <col min="3852" max="3852" width="18" style="1" customWidth="1"/>
    <col min="3853" max="3853" width="18.5703125" style="1" customWidth="1"/>
    <col min="3854" max="3854" width="18.85546875" style="1" customWidth="1"/>
    <col min="3855" max="4096" width="14.28515625" style="1"/>
    <col min="4097" max="4103" width="14.28515625" style="1" customWidth="1"/>
    <col min="4104" max="4104" width="18" style="1" customWidth="1"/>
    <col min="4105" max="4105" width="18.5703125" style="1" customWidth="1"/>
    <col min="4106" max="4106" width="19.140625" style="1" customWidth="1"/>
    <col min="4107" max="4107" width="14.28515625" style="1" customWidth="1"/>
    <col min="4108" max="4108" width="18" style="1" customWidth="1"/>
    <col min="4109" max="4109" width="18.5703125" style="1" customWidth="1"/>
    <col min="4110" max="4110" width="18.85546875" style="1" customWidth="1"/>
    <col min="4111" max="4352" width="14.28515625" style="1"/>
    <col min="4353" max="4359" width="14.28515625" style="1" customWidth="1"/>
    <col min="4360" max="4360" width="18" style="1" customWidth="1"/>
    <col min="4361" max="4361" width="18.5703125" style="1" customWidth="1"/>
    <col min="4362" max="4362" width="19.140625" style="1" customWidth="1"/>
    <col min="4363" max="4363" width="14.28515625" style="1" customWidth="1"/>
    <col min="4364" max="4364" width="18" style="1" customWidth="1"/>
    <col min="4365" max="4365" width="18.5703125" style="1" customWidth="1"/>
    <col min="4366" max="4366" width="18.85546875" style="1" customWidth="1"/>
    <col min="4367" max="4608" width="14.28515625" style="1"/>
    <col min="4609" max="4615" width="14.28515625" style="1" customWidth="1"/>
    <col min="4616" max="4616" width="18" style="1" customWidth="1"/>
    <col min="4617" max="4617" width="18.5703125" style="1" customWidth="1"/>
    <col min="4618" max="4618" width="19.140625" style="1" customWidth="1"/>
    <col min="4619" max="4619" width="14.28515625" style="1" customWidth="1"/>
    <col min="4620" max="4620" width="18" style="1" customWidth="1"/>
    <col min="4621" max="4621" width="18.5703125" style="1" customWidth="1"/>
    <col min="4622" max="4622" width="18.85546875" style="1" customWidth="1"/>
    <col min="4623" max="4864" width="14.28515625" style="1"/>
    <col min="4865" max="4871" width="14.28515625" style="1" customWidth="1"/>
    <col min="4872" max="4872" width="18" style="1" customWidth="1"/>
    <col min="4873" max="4873" width="18.5703125" style="1" customWidth="1"/>
    <col min="4874" max="4874" width="19.140625" style="1" customWidth="1"/>
    <col min="4875" max="4875" width="14.28515625" style="1" customWidth="1"/>
    <col min="4876" max="4876" width="18" style="1" customWidth="1"/>
    <col min="4877" max="4877" width="18.5703125" style="1" customWidth="1"/>
    <col min="4878" max="4878" width="18.85546875" style="1" customWidth="1"/>
    <col min="4879" max="5120" width="14.28515625" style="1"/>
    <col min="5121" max="5127" width="14.28515625" style="1" customWidth="1"/>
    <col min="5128" max="5128" width="18" style="1" customWidth="1"/>
    <col min="5129" max="5129" width="18.5703125" style="1" customWidth="1"/>
    <col min="5130" max="5130" width="19.140625" style="1" customWidth="1"/>
    <col min="5131" max="5131" width="14.28515625" style="1" customWidth="1"/>
    <col min="5132" max="5132" width="18" style="1" customWidth="1"/>
    <col min="5133" max="5133" width="18.5703125" style="1" customWidth="1"/>
    <col min="5134" max="5134" width="18.85546875" style="1" customWidth="1"/>
    <col min="5135" max="5376" width="14.28515625" style="1"/>
    <col min="5377" max="5383" width="14.28515625" style="1" customWidth="1"/>
    <col min="5384" max="5384" width="18" style="1" customWidth="1"/>
    <col min="5385" max="5385" width="18.5703125" style="1" customWidth="1"/>
    <col min="5386" max="5386" width="19.140625" style="1" customWidth="1"/>
    <col min="5387" max="5387" width="14.28515625" style="1" customWidth="1"/>
    <col min="5388" max="5388" width="18" style="1" customWidth="1"/>
    <col min="5389" max="5389" width="18.5703125" style="1" customWidth="1"/>
    <col min="5390" max="5390" width="18.85546875" style="1" customWidth="1"/>
    <col min="5391" max="5632" width="14.28515625" style="1"/>
    <col min="5633" max="5639" width="14.28515625" style="1" customWidth="1"/>
    <col min="5640" max="5640" width="18" style="1" customWidth="1"/>
    <col min="5641" max="5641" width="18.5703125" style="1" customWidth="1"/>
    <col min="5642" max="5642" width="19.140625" style="1" customWidth="1"/>
    <col min="5643" max="5643" width="14.28515625" style="1" customWidth="1"/>
    <col min="5644" max="5644" width="18" style="1" customWidth="1"/>
    <col min="5645" max="5645" width="18.5703125" style="1" customWidth="1"/>
    <col min="5646" max="5646" width="18.85546875" style="1" customWidth="1"/>
    <col min="5647" max="5888" width="14.28515625" style="1"/>
    <col min="5889" max="5895" width="14.28515625" style="1" customWidth="1"/>
    <col min="5896" max="5896" width="18" style="1" customWidth="1"/>
    <col min="5897" max="5897" width="18.5703125" style="1" customWidth="1"/>
    <col min="5898" max="5898" width="19.140625" style="1" customWidth="1"/>
    <col min="5899" max="5899" width="14.28515625" style="1" customWidth="1"/>
    <col min="5900" max="5900" width="18" style="1" customWidth="1"/>
    <col min="5901" max="5901" width="18.5703125" style="1" customWidth="1"/>
    <col min="5902" max="5902" width="18.85546875" style="1" customWidth="1"/>
    <col min="5903" max="6144" width="14.28515625" style="1"/>
    <col min="6145" max="6151" width="14.28515625" style="1" customWidth="1"/>
    <col min="6152" max="6152" width="18" style="1" customWidth="1"/>
    <col min="6153" max="6153" width="18.5703125" style="1" customWidth="1"/>
    <col min="6154" max="6154" width="19.140625" style="1" customWidth="1"/>
    <col min="6155" max="6155" width="14.28515625" style="1" customWidth="1"/>
    <col min="6156" max="6156" width="18" style="1" customWidth="1"/>
    <col min="6157" max="6157" width="18.5703125" style="1" customWidth="1"/>
    <col min="6158" max="6158" width="18.85546875" style="1" customWidth="1"/>
    <col min="6159" max="6400" width="14.28515625" style="1"/>
    <col min="6401" max="6407" width="14.28515625" style="1" customWidth="1"/>
    <col min="6408" max="6408" width="18" style="1" customWidth="1"/>
    <col min="6409" max="6409" width="18.5703125" style="1" customWidth="1"/>
    <col min="6410" max="6410" width="19.140625" style="1" customWidth="1"/>
    <col min="6411" max="6411" width="14.28515625" style="1" customWidth="1"/>
    <col min="6412" max="6412" width="18" style="1" customWidth="1"/>
    <col min="6413" max="6413" width="18.5703125" style="1" customWidth="1"/>
    <col min="6414" max="6414" width="18.85546875" style="1" customWidth="1"/>
    <col min="6415" max="6656" width="14.28515625" style="1"/>
    <col min="6657" max="6663" width="14.28515625" style="1" customWidth="1"/>
    <col min="6664" max="6664" width="18" style="1" customWidth="1"/>
    <col min="6665" max="6665" width="18.5703125" style="1" customWidth="1"/>
    <col min="6666" max="6666" width="19.140625" style="1" customWidth="1"/>
    <col min="6667" max="6667" width="14.28515625" style="1" customWidth="1"/>
    <col min="6668" max="6668" width="18" style="1" customWidth="1"/>
    <col min="6669" max="6669" width="18.5703125" style="1" customWidth="1"/>
    <col min="6670" max="6670" width="18.85546875" style="1" customWidth="1"/>
    <col min="6671" max="6912" width="14.28515625" style="1"/>
    <col min="6913" max="6919" width="14.28515625" style="1" customWidth="1"/>
    <col min="6920" max="6920" width="18" style="1" customWidth="1"/>
    <col min="6921" max="6921" width="18.5703125" style="1" customWidth="1"/>
    <col min="6922" max="6922" width="19.140625" style="1" customWidth="1"/>
    <col min="6923" max="6923" width="14.28515625" style="1" customWidth="1"/>
    <col min="6924" max="6924" width="18" style="1" customWidth="1"/>
    <col min="6925" max="6925" width="18.5703125" style="1" customWidth="1"/>
    <col min="6926" max="6926" width="18.85546875" style="1" customWidth="1"/>
    <col min="6927" max="7168" width="14.28515625" style="1"/>
    <col min="7169" max="7175" width="14.28515625" style="1" customWidth="1"/>
    <col min="7176" max="7176" width="18" style="1" customWidth="1"/>
    <col min="7177" max="7177" width="18.5703125" style="1" customWidth="1"/>
    <col min="7178" max="7178" width="19.140625" style="1" customWidth="1"/>
    <col min="7179" max="7179" width="14.28515625" style="1" customWidth="1"/>
    <col min="7180" max="7180" width="18" style="1" customWidth="1"/>
    <col min="7181" max="7181" width="18.5703125" style="1" customWidth="1"/>
    <col min="7182" max="7182" width="18.85546875" style="1" customWidth="1"/>
    <col min="7183" max="7424" width="14.28515625" style="1"/>
    <col min="7425" max="7431" width="14.28515625" style="1" customWidth="1"/>
    <col min="7432" max="7432" width="18" style="1" customWidth="1"/>
    <col min="7433" max="7433" width="18.5703125" style="1" customWidth="1"/>
    <col min="7434" max="7434" width="19.140625" style="1" customWidth="1"/>
    <col min="7435" max="7435" width="14.28515625" style="1" customWidth="1"/>
    <col min="7436" max="7436" width="18" style="1" customWidth="1"/>
    <col min="7437" max="7437" width="18.5703125" style="1" customWidth="1"/>
    <col min="7438" max="7438" width="18.85546875" style="1" customWidth="1"/>
    <col min="7439" max="7680" width="14.28515625" style="1"/>
    <col min="7681" max="7687" width="14.28515625" style="1" customWidth="1"/>
    <col min="7688" max="7688" width="18" style="1" customWidth="1"/>
    <col min="7689" max="7689" width="18.5703125" style="1" customWidth="1"/>
    <col min="7690" max="7690" width="19.140625" style="1" customWidth="1"/>
    <col min="7691" max="7691" width="14.28515625" style="1" customWidth="1"/>
    <col min="7692" max="7692" width="18" style="1" customWidth="1"/>
    <col min="7693" max="7693" width="18.5703125" style="1" customWidth="1"/>
    <col min="7694" max="7694" width="18.85546875" style="1" customWidth="1"/>
    <col min="7695" max="7936" width="14.28515625" style="1"/>
    <col min="7937" max="7943" width="14.28515625" style="1" customWidth="1"/>
    <col min="7944" max="7944" width="18" style="1" customWidth="1"/>
    <col min="7945" max="7945" width="18.5703125" style="1" customWidth="1"/>
    <col min="7946" max="7946" width="19.140625" style="1" customWidth="1"/>
    <col min="7947" max="7947" width="14.28515625" style="1" customWidth="1"/>
    <col min="7948" max="7948" width="18" style="1" customWidth="1"/>
    <col min="7949" max="7949" width="18.5703125" style="1" customWidth="1"/>
    <col min="7950" max="7950" width="18.85546875" style="1" customWidth="1"/>
    <col min="7951" max="8192" width="14.28515625" style="1"/>
    <col min="8193" max="8199" width="14.28515625" style="1" customWidth="1"/>
    <col min="8200" max="8200" width="18" style="1" customWidth="1"/>
    <col min="8201" max="8201" width="18.5703125" style="1" customWidth="1"/>
    <col min="8202" max="8202" width="19.140625" style="1" customWidth="1"/>
    <col min="8203" max="8203" width="14.28515625" style="1" customWidth="1"/>
    <col min="8204" max="8204" width="18" style="1" customWidth="1"/>
    <col min="8205" max="8205" width="18.5703125" style="1" customWidth="1"/>
    <col min="8206" max="8206" width="18.85546875" style="1" customWidth="1"/>
    <col min="8207" max="8448" width="14.28515625" style="1"/>
    <col min="8449" max="8455" width="14.28515625" style="1" customWidth="1"/>
    <col min="8456" max="8456" width="18" style="1" customWidth="1"/>
    <col min="8457" max="8457" width="18.5703125" style="1" customWidth="1"/>
    <col min="8458" max="8458" width="19.140625" style="1" customWidth="1"/>
    <col min="8459" max="8459" width="14.28515625" style="1" customWidth="1"/>
    <col min="8460" max="8460" width="18" style="1" customWidth="1"/>
    <col min="8461" max="8461" width="18.5703125" style="1" customWidth="1"/>
    <col min="8462" max="8462" width="18.85546875" style="1" customWidth="1"/>
    <col min="8463" max="8704" width="14.28515625" style="1"/>
    <col min="8705" max="8711" width="14.28515625" style="1" customWidth="1"/>
    <col min="8712" max="8712" width="18" style="1" customWidth="1"/>
    <col min="8713" max="8713" width="18.5703125" style="1" customWidth="1"/>
    <col min="8714" max="8714" width="19.140625" style="1" customWidth="1"/>
    <col min="8715" max="8715" width="14.28515625" style="1" customWidth="1"/>
    <col min="8716" max="8716" width="18" style="1" customWidth="1"/>
    <col min="8717" max="8717" width="18.5703125" style="1" customWidth="1"/>
    <col min="8718" max="8718" width="18.85546875" style="1" customWidth="1"/>
    <col min="8719" max="8960" width="14.28515625" style="1"/>
    <col min="8961" max="8967" width="14.28515625" style="1" customWidth="1"/>
    <col min="8968" max="8968" width="18" style="1" customWidth="1"/>
    <col min="8969" max="8969" width="18.5703125" style="1" customWidth="1"/>
    <col min="8970" max="8970" width="19.140625" style="1" customWidth="1"/>
    <col min="8971" max="8971" width="14.28515625" style="1" customWidth="1"/>
    <col min="8972" max="8972" width="18" style="1" customWidth="1"/>
    <col min="8973" max="8973" width="18.5703125" style="1" customWidth="1"/>
    <col min="8974" max="8974" width="18.85546875" style="1" customWidth="1"/>
    <col min="8975" max="9216" width="14.28515625" style="1"/>
    <col min="9217" max="9223" width="14.28515625" style="1" customWidth="1"/>
    <col min="9224" max="9224" width="18" style="1" customWidth="1"/>
    <col min="9225" max="9225" width="18.5703125" style="1" customWidth="1"/>
    <col min="9226" max="9226" width="19.140625" style="1" customWidth="1"/>
    <col min="9227" max="9227" width="14.28515625" style="1" customWidth="1"/>
    <col min="9228" max="9228" width="18" style="1" customWidth="1"/>
    <col min="9229" max="9229" width="18.5703125" style="1" customWidth="1"/>
    <col min="9230" max="9230" width="18.85546875" style="1" customWidth="1"/>
    <col min="9231" max="9472" width="14.28515625" style="1"/>
    <col min="9473" max="9479" width="14.28515625" style="1" customWidth="1"/>
    <col min="9480" max="9480" width="18" style="1" customWidth="1"/>
    <col min="9481" max="9481" width="18.5703125" style="1" customWidth="1"/>
    <col min="9482" max="9482" width="19.140625" style="1" customWidth="1"/>
    <col min="9483" max="9483" width="14.28515625" style="1" customWidth="1"/>
    <col min="9484" max="9484" width="18" style="1" customWidth="1"/>
    <col min="9485" max="9485" width="18.5703125" style="1" customWidth="1"/>
    <col min="9486" max="9486" width="18.85546875" style="1" customWidth="1"/>
    <col min="9487" max="9728" width="14.28515625" style="1"/>
    <col min="9729" max="9735" width="14.28515625" style="1" customWidth="1"/>
    <col min="9736" max="9736" width="18" style="1" customWidth="1"/>
    <col min="9737" max="9737" width="18.5703125" style="1" customWidth="1"/>
    <col min="9738" max="9738" width="19.140625" style="1" customWidth="1"/>
    <col min="9739" max="9739" width="14.28515625" style="1" customWidth="1"/>
    <col min="9740" max="9740" width="18" style="1" customWidth="1"/>
    <col min="9741" max="9741" width="18.5703125" style="1" customWidth="1"/>
    <col min="9742" max="9742" width="18.85546875" style="1" customWidth="1"/>
    <col min="9743" max="9984" width="14.28515625" style="1"/>
    <col min="9985" max="9991" width="14.28515625" style="1" customWidth="1"/>
    <col min="9992" max="9992" width="18" style="1" customWidth="1"/>
    <col min="9993" max="9993" width="18.5703125" style="1" customWidth="1"/>
    <col min="9994" max="9994" width="19.140625" style="1" customWidth="1"/>
    <col min="9995" max="9995" width="14.28515625" style="1" customWidth="1"/>
    <col min="9996" max="9996" width="18" style="1" customWidth="1"/>
    <col min="9997" max="9997" width="18.5703125" style="1" customWidth="1"/>
    <col min="9998" max="9998" width="18.85546875" style="1" customWidth="1"/>
    <col min="9999" max="10240" width="14.28515625" style="1"/>
    <col min="10241" max="10247" width="14.28515625" style="1" customWidth="1"/>
    <col min="10248" max="10248" width="18" style="1" customWidth="1"/>
    <col min="10249" max="10249" width="18.5703125" style="1" customWidth="1"/>
    <col min="10250" max="10250" width="19.140625" style="1" customWidth="1"/>
    <col min="10251" max="10251" width="14.28515625" style="1" customWidth="1"/>
    <col min="10252" max="10252" width="18" style="1" customWidth="1"/>
    <col min="10253" max="10253" width="18.5703125" style="1" customWidth="1"/>
    <col min="10254" max="10254" width="18.85546875" style="1" customWidth="1"/>
    <col min="10255" max="10496" width="14.28515625" style="1"/>
    <col min="10497" max="10503" width="14.28515625" style="1" customWidth="1"/>
    <col min="10504" max="10504" width="18" style="1" customWidth="1"/>
    <col min="10505" max="10505" width="18.5703125" style="1" customWidth="1"/>
    <col min="10506" max="10506" width="19.140625" style="1" customWidth="1"/>
    <col min="10507" max="10507" width="14.28515625" style="1" customWidth="1"/>
    <col min="10508" max="10508" width="18" style="1" customWidth="1"/>
    <col min="10509" max="10509" width="18.5703125" style="1" customWidth="1"/>
    <col min="10510" max="10510" width="18.85546875" style="1" customWidth="1"/>
    <col min="10511" max="10752" width="14.28515625" style="1"/>
    <col min="10753" max="10759" width="14.28515625" style="1" customWidth="1"/>
    <col min="10760" max="10760" width="18" style="1" customWidth="1"/>
    <col min="10761" max="10761" width="18.5703125" style="1" customWidth="1"/>
    <col min="10762" max="10762" width="19.140625" style="1" customWidth="1"/>
    <col min="10763" max="10763" width="14.28515625" style="1" customWidth="1"/>
    <col min="10764" max="10764" width="18" style="1" customWidth="1"/>
    <col min="10765" max="10765" width="18.5703125" style="1" customWidth="1"/>
    <col min="10766" max="10766" width="18.85546875" style="1" customWidth="1"/>
    <col min="10767" max="11008" width="14.28515625" style="1"/>
    <col min="11009" max="11015" width="14.28515625" style="1" customWidth="1"/>
    <col min="11016" max="11016" width="18" style="1" customWidth="1"/>
    <col min="11017" max="11017" width="18.5703125" style="1" customWidth="1"/>
    <col min="11018" max="11018" width="19.140625" style="1" customWidth="1"/>
    <col min="11019" max="11019" width="14.28515625" style="1" customWidth="1"/>
    <col min="11020" max="11020" width="18" style="1" customWidth="1"/>
    <col min="11021" max="11021" width="18.5703125" style="1" customWidth="1"/>
    <col min="11022" max="11022" width="18.85546875" style="1" customWidth="1"/>
    <col min="11023" max="11264" width="14.28515625" style="1"/>
    <col min="11265" max="11271" width="14.28515625" style="1" customWidth="1"/>
    <col min="11272" max="11272" width="18" style="1" customWidth="1"/>
    <col min="11273" max="11273" width="18.5703125" style="1" customWidth="1"/>
    <col min="11274" max="11274" width="19.140625" style="1" customWidth="1"/>
    <col min="11275" max="11275" width="14.28515625" style="1" customWidth="1"/>
    <col min="11276" max="11276" width="18" style="1" customWidth="1"/>
    <col min="11277" max="11277" width="18.5703125" style="1" customWidth="1"/>
    <col min="11278" max="11278" width="18.85546875" style="1" customWidth="1"/>
    <col min="11279" max="11520" width="14.28515625" style="1"/>
    <col min="11521" max="11527" width="14.28515625" style="1" customWidth="1"/>
    <col min="11528" max="11528" width="18" style="1" customWidth="1"/>
    <col min="11529" max="11529" width="18.5703125" style="1" customWidth="1"/>
    <col min="11530" max="11530" width="19.140625" style="1" customWidth="1"/>
    <col min="11531" max="11531" width="14.28515625" style="1" customWidth="1"/>
    <col min="11532" max="11532" width="18" style="1" customWidth="1"/>
    <col min="11533" max="11533" width="18.5703125" style="1" customWidth="1"/>
    <col min="11534" max="11534" width="18.85546875" style="1" customWidth="1"/>
    <col min="11535" max="11776" width="14.28515625" style="1"/>
    <col min="11777" max="11783" width="14.28515625" style="1" customWidth="1"/>
    <col min="11784" max="11784" width="18" style="1" customWidth="1"/>
    <col min="11785" max="11785" width="18.5703125" style="1" customWidth="1"/>
    <col min="11786" max="11786" width="19.140625" style="1" customWidth="1"/>
    <col min="11787" max="11787" width="14.28515625" style="1" customWidth="1"/>
    <col min="11788" max="11788" width="18" style="1" customWidth="1"/>
    <col min="11789" max="11789" width="18.5703125" style="1" customWidth="1"/>
    <col min="11790" max="11790" width="18.85546875" style="1" customWidth="1"/>
    <col min="11791" max="12032" width="14.28515625" style="1"/>
    <col min="12033" max="12039" width="14.28515625" style="1" customWidth="1"/>
    <col min="12040" max="12040" width="18" style="1" customWidth="1"/>
    <col min="12041" max="12041" width="18.5703125" style="1" customWidth="1"/>
    <col min="12042" max="12042" width="19.140625" style="1" customWidth="1"/>
    <col min="12043" max="12043" width="14.28515625" style="1" customWidth="1"/>
    <col min="12044" max="12044" width="18" style="1" customWidth="1"/>
    <col min="12045" max="12045" width="18.5703125" style="1" customWidth="1"/>
    <col min="12046" max="12046" width="18.85546875" style="1" customWidth="1"/>
    <col min="12047" max="12288" width="14.28515625" style="1"/>
    <col min="12289" max="12295" width="14.28515625" style="1" customWidth="1"/>
    <col min="12296" max="12296" width="18" style="1" customWidth="1"/>
    <col min="12297" max="12297" width="18.5703125" style="1" customWidth="1"/>
    <col min="12298" max="12298" width="19.140625" style="1" customWidth="1"/>
    <col min="12299" max="12299" width="14.28515625" style="1" customWidth="1"/>
    <col min="12300" max="12300" width="18" style="1" customWidth="1"/>
    <col min="12301" max="12301" width="18.5703125" style="1" customWidth="1"/>
    <col min="12302" max="12302" width="18.85546875" style="1" customWidth="1"/>
    <col min="12303" max="12544" width="14.28515625" style="1"/>
    <col min="12545" max="12551" width="14.28515625" style="1" customWidth="1"/>
    <col min="12552" max="12552" width="18" style="1" customWidth="1"/>
    <col min="12553" max="12553" width="18.5703125" style="1" customWidth="1"/>
    <col min="12554" max="12554" width="19.140625" style="1" customWidth="1"/>
    <col min="12555" max="12555" width="14.28515625" style="1" customWidth="1"/>
    <col min="12556" max="12556" width="18" style="1" customWidth="1"/>
    <col min="12557" max="12557" width="18.5703125" style="1" customWidth="1"/>
    <col min="12558" max="12558" width="18.85546875" style="1" customWidth="1"/>
    <col min="12559" max="12800" width="14.28515625" style="1"/>
    <col min="12801" max="12807" width="14.28515625" style="1" customWidth="1"/>
    <col min="12808" max="12808" width="18" style="1" customWidth="1"/>
    <col min="12809" max="12809" width="18.5703125" style="1" customWidth="1"/>
    <col min="12810" max="12810" width="19.140625" style="1" customWidth="1"/>
    <col min="12811" max="12811" width="14.28515625" style="1" customWidth="1"/>
    <col min="12812" max="12812" width="18" style="1" customWidth="1"/>
    <col min="12813" max="12813" width="18.5703125" style="1" customWidth="1"/>
    <col min="12814" max="12814" width="18.85546875" style="1" customWidth="1"/>
    <col min="12815" max="13056" width="14.28515625" style="1"/>
    <col min="13057" max="13063" width="14.28515625" style="1" customWidth="1"/>
    <col min="13064" max="13064" width="18" style="1" customWidth="1"/>
    <col min="13065" max="13065" width="18.5703125" style="1" customWidth="1"/>
    <col min="13066" max="13066" width="19.140625" style="1" customWidth="1"/>
    <col min="13067" max="13067" width="14.28515625" style="1" customWidth="1"/>
    <col min="13068" max="13068" width="18" style="1" customWidth="1"/>
    <col min="13069" max="13069" width="18.5703125" style="1" customWidth="1"/>
    <col min="13070" max="13070" width="18.85546875" style="1" customWidth="1"/>
    <col min="13071" max="13312" width="14.28515625" style="1"/>
    <col min="13313" max="13319" width="14.28515625" style="1" customWidth="1"/>
    <col min="13320" max="13320" width="18" style="1" customWidth="1"/>
    <col min="13321" max="13321" width="18.5703125" style="1" customWidth="1"/>
    <col min="13322" max="13322" width="19.140625" style="1" customWidth="1"/>
    <col min="13323" max="13323" width="14.28515625" style="1" customWidth="1"/>
    <col min="13324" max="13324" width="18" style="1" customWidth="1"/>
    <col min="13325" max="13325" width="18.5703125" style="1" customWidth="1"/>
    <col min="13326" max="13326" width="18.85546875" style="1" customWidth="1"/>
    <col min="13327" max="13568" width="14.28515625" style="1"/>
    <col min="13569" max="13575" width="14.28515625" style="1" customWidth="1"/>
    <col min="13576" max="13576" width="18" style="1" customWidth="1"/>
    <col min="13577" max="13577" width="18.5703125" style="1" customWidth="1"/>
    <col min="13578" max="13578" width="19.140625" style="1" customWidth="1"/>
    <col min="13579" max="13579" width="14.28515625" style="1" customWidth="1"/>
    <col min="13580" max="13580" width="18" style="1" customWidth="1"/>
    <col min="13581" max="13581" width="18.5703125" style="1" customWidth="1"/>
    <col min="13582" max="13582" width="18.85546875" style="1" customWidth="1"/>
    <col min="13583" max="13824" width="14.28515625" style="1"/>
    <col min="13825" max="13831" width="14.28515625" style="1" customWidth="1"/>
    <col min="13832" max="13832" width="18" style="1" customWidth="1"/>
    <col min="13833" max="13833" width="18.5703125" style="1" customWidth="1"/>
    <col min="13834" max="13834" width="19.140625" style="1" customWidth="1"/>
    <col min="13835" max="13835" width="14.28515625" style="1" customWidth="1"/>
    <col min="13836" max="13836" width="18" style="1" customWidth="1"/>
    <col min="13837" max="13837" width="18.5703125" style="1" customWidth="1"/>
    <col min="13838" max="13838" width="18.85546875" style="1" customWidth="1"/>
    <col min="13839" max="14080" width="14.28515625" style="1"/>
    <col min="14081" max="14087" width="14.28515625" style="1" customWidth="1"/>
    <col min="14088" max="14088" width="18" style="1" customWidth="1"/>
    <col min="14089" max="14089" width="18.5703125" style="1" customWidth="1"/>
    <col min="14090" max="14090" width="19.140625" style="1" customWidth="1"/>
    <col min="14091" max="14091" width="14.28515625" style="1" customWidth="1"/>
    <col min="14092" max="14092" width="18" style="1" customWidth="1"/>
    <col min="14093" max="14093" width="18.5703125" style="1" customWidth="1"/>
    <col min="14094" max="14094" width="18.85546875" style="1" customWidth="1"/>
    <col min="14095" max="14336" width="14.28515625" style="1"/>
    <col min="14337" max="14343" width="14.28515625" style="1" customWidth="1"/>
    <col min="14344" max="14344" width="18" style="1" customWidth="1"/>
    <col min="14345" max="14345" width="18.5703125" style="1" customWidth="1"/>
    <col min="14346" max="14346" width="19.140625" style="1" customWidth="1"/>
    <col min="14347" max="14347" width="14.28515625" style="1" customWidth="1"/>
    <col min="14348" max="14348" width="18" style="1" customWidth="1"/>
    <col min="14349" max="14349" width="18.5703125" style="1" customWidth="1"/>
    <col min="14350" max="14350" width="18.85546875" style="1" customWidth="1"/>
    <col min="14351" max="14592" width="14.28515625" style="1"/>
    <col min="14593" max="14599" width="14.28515625" style="1" customWidth="1"/>
    <col min="14600" max="14600" width="18" style="1" customWidth="1"/>
    <col min="14601" max="14601" width="18.5703125" style="1" customWidth="1"/>
    <col min="14602" max="14602" width="19.140625" style="1" customWidth="1"/>
    <col min="14603" max="14603" width="14.28515625" style="1" customWidth="1"/>
    <col min="14604" max="14604" width="18" style="1" customWidth="1"/>
    <col min="14605" max="14605" width="18.5703125" style="1" customWidth="1"/>
    <col min="14606" max="14606" width="18.85546875" style="1" customWidth="1"/>
    <col min="14607" max="14848" width="14.28515625" style="1"/>
    <col min="14849" max="14855" width="14.28515625" style="1" customWidth="1"/>
    <col min="14856" max="14856" width="18" style="1" customWidth="1"/>
    <col min="14857" max="14857" width="18.5703125" style="1" customWidth="1"/>
    <col min="14858" max="14858" width="19.140625" style="1" customWidth="1"/>
    <col min="14859" max="14859" width="14.28515625" style="1" customWidth="1"/>
    <col min="14860" max="14860" width="18" style="1" customWidth="1"/>
    <col min="14861" max="14861" width="18.5703125" style="1" customWidth="1"/>
    <col min="14862" max="14862" width="18.85546875" style="1" customWidth="1"/>
    <col min="14863" max="15104" width="14.28515625" style="1"/>
    <col min="15105" max="15111" width="14.28515625" style="1" customWidth="1"/>
    <col min="15112" max="15112" width="18" style="1" customWidth="1"/>
    <col min="15113" max="15113" width="18.5703125" style="1" customWidth="1"/>
    <col min="15114" max="15114" width="19.140625" style="1" customWidth="1"/>
    <col min="15115" max="15115" width="14.28515625" style="1" customWidth="1"/>
    <col min="15116" max="15116" width="18" style="1" customWidth="1"/>
    <col min="15117" max="15117" width="18.5703125" style="1" customWidth="1"/>
    <col min="15118" max="15118" width="18.85546875" style="1" customWidth="1"/>
    <col min="15119" max="15360" width="14.28515625" style="1"/>
    <col min="15361" max="15367" width="14.28515625" style="1" customWidth="1"/>
    <col min="15368" max="15368" width="18" style="1" customWidth="1"/>
    <col min="15369" max="15369" width="18.5703125" style="1" customWidth="1"/>
    <col min="15370" max="15370" width="19.140625" style="1" customWidth="1"/>
    <col min="15371" max="15371" width="14.28515625" style="1" customWidth="1"/>
    <col min="15372" max="15372" width="18" style="1" customWidth="1"/>
    <col min="15373" max="15373" width="18.5703125" style="1" customWidth="1"/>
    <col min="15374" max="15374" width="18.85546875" style="1" customWidth="1"/>
    <col min="15375" max="15616" width="14.28515625" style="1"/>
    <col min="15617" max="15623" width="14.28515625" style="1" customWidth="1"/>
    <col min="15624" max="15624" width="18" style="1" customWidth="1"/>
    <col min="15625" max="15625" width="18.5703125" style="1" customWidth="1"/>
    <col min="15626" max="15626" width="19.140625" style="1" customWidth="1"/>
    <col min="15627" max="15627" width="14.28515625" style="1" customWidth="1"/>
    <col min="15628" max="15628" width="18" style="1" customWidth="1"/>
    <col min="15629" max="15629" width="18.5703125" style="1" customWidth="1"/>
    <col min="15630" max="15630" width="18.85546875" style="1" customWidth="1"/>
    <col min="15631" max="15872" width="14.28515625" style="1"/>
    <col min="15873" max="15879" width="14.28515625" style="1" customWidth="1"/>
    <col min="15880" max="15880" width="18" style="1" customWidth="1"/>
    <col min="15881" max="15881" width="18.5703125" style="1" customWidth="1"/>
    <col min="15882" max="15882" width="19.140625" style="1" customWidth="1"/>
    <col min="15883" max="15883" width="14.28515625" style="1" customWidth="1"/>
    <col min="15884" max="15884" width="18" style="1" customWidth="1"/>
    <col min="15885" max="15885" width="18.5703125" style="1" customWidth="1"/>
    <col min="15886" max="15886" width="18.85546875" style="1" customWidth="1"/>
    <col min="15887" max="16128" width="14.28515625" style="1"/>
    <col min="16129" max="16135" width="14.28515625" style="1" customWidth="1"/>
    <col min="16136" max="16136" width="18" style="1" customWidth="1"/>
    <col min="16137" max="16137" width="18.5703125" style="1" customWidth="1"/>
    <col min="16138" max="16138" width="19.140625" style="1" customWidth="1"/>
    <col min="16139" max="16139" width="14.28515625" style="1" customWidth="1"/>
    <col min="16140" max="16140" width="18" style="1" customWidth="1"/>
    <col min="16141" max="16141" width="18.5703125" style="1" customWidth="1"/>
    <col min="16142" max="16142" width="18.85546875" style="1" customWidth="1"/>
    <col min="16143" max="16384" width="14.28515625" style="1"/>
  </cols>
  <sheetData>
    <row r="1" spans="2:14" ht="20.25" x14ac:dyDescent="0.3">
      <c r="B1" s="48" t="s">
        <v>36</v>
      </c>
      <c r="C1" s="48"/>
      <c r="D1" s="48"/>
      <c r="E1" s="48"/>
      <c r="F1" s="48"/>
      <c r="G1" s="48"/>
      <c r="H1" s="48"/>
    </row>
    <row r="2" spans="2:14" x14ac:dyDescent="0.25">
      <c r="L2" s="1" t="s">
        <v>28</v>
      </c>
    </row>
    <row r="5" spans="2:14" x14ac:dyDescent="0.25">
      <c r="B5" s="1" t="s">
        <v>29</v>
      </c>
    </row>
    <row r="6" spans="2:14" ht="16.5" thickBot="1" x14ac:dyDescent="0.3">
      <c r="C6" s="1" t="s">
        <v>26</v>
      </c>
    </row>
    <row r="7" spans="2:14" ht="16.5" thickBot="1" x14ac:dyDescent="0.3">
      <c r="G7" s="2"/>
      <c r="H7" s="65" t="s">
        <v>30</v>
      </c>
      <c r="I7" s="66"/>
      <c r="M7" s="67" t="s">
        <v>39</v>
      </c>
      <c r="N7" s="68"/>
    </row>
    <row r="8" spans="2:14" ht="16.5" thickBot="1" x14ac:dyDescent="0.3">
      <c r="B8" s="3" t="s">
        <v>1</v>
      </c>
      <c r="C8" s="4"/>
      <c r="D8" s="4"/>
      <c r="E8" s="4"/>
      <c r="F8" s="4"/>
      <c r="G8" s="5" t="s">
        <v>2</v>
      </c>
      <c r="H8" s="6" t="s">
        <v>3</v>
      </c>
      <c r="I8" s="5" t="s">
        <v>3</v>
      </c>
      <c r="J8" s="7" t="s">
        <v>23</v>
      </c>
      <c r="K8" s="67" t="s">
        <v>4</v>
      </c>
      <c r="L8" s="68"/>
      <c r="M8" s="3" t="s">
        <v>3</v>
      </c>
      <c r="N8" s="8" t="s">
        <v>3</v>
      </c>
    </row>
    <row r="9" spans="2:14" ht="16.5" thickBot="1" x14ac:dyDescent="0.3">
      <c r="B9" s="9"/>
      <c r="C9" s="10"/>
      <c r="D9" s="10"/>
      <c r="E9" s="10"/>
      <c r="F9" s="10"/>
      <c r="G9" s="11"/>
      <c r="H9" s="12" t="s">
        <v>5</v>
      </c>
      <c r="I9" s="13" t="s">
        <v>6</v>
      </c>
      <c r="J9" s="14">
        <v>2018</v>
      </c>
      <c r="K9" s="15" t="s">
        <v>7</v>
      </c>
      <c r="L9" s="16" t="s">
        <v>8</v>
      </c>
      <c r="M9" s="17" t="s">
        <v>5</v>
      </c>
      <c r="N9" s="18" t="s">
        <v>6</v>
      </c>
    </row>
    <row r="10" spans="2:14" x14ac:dyDescent="0.25">
      <c r="B10" s="59" t="s">
        <v>9</v>
      </c>
      <c r="C10" s="4" t="s">
        <v>10</v>
      </c>
      <c r="D10" s="4"/>
      <c r="E10" s="4"/>
      <c r="F10" s="4"/>
      <c r="G10" s="53">
        <f>'CHRS 2018'!$G$10+'STAB 2018'!$G$10</f>
        <v>35725</v>
      </c>
      <c r="H10" s="55">
        <f>G10/G18</f>
        <v>6.2769018393228751E-2</v>
      </c>
      <c r="I10" s="55">
        <f>((G10/G19))</f>
        <v>7.8414630666540822E-2</v>
      </c>
      <c r="J10" s="57">
        <f>'CHRS 2018'!$J$10+'STAB 2018'!$J$10</f>
        <v>33939.9</v>
      </c>
      <c r="K10" s="57">
        <f>IF((G10-J10)&gt;0,G10-J10,"")</f>
        <v>1785.0999999999985</v>
      </c>
      <c r="L10" s="57" t="str">
        <f>IF((G10-J10)&lt;0,-(G10-J10),"")</f>
        <v/>
      </c>
      <c r="M10" s="49">
        <f>J10/J18</f>
        <v>5.8933567730105836E-2</v>
      </c>
      <c r="N10" s="49">
        <f>((J10/J19))</f>
        <v>7.4496423327063091E-2</v>
      </c>
    </row>
    <row r="11" spans="2:14" ht="16.5" thickBot="1" x14ac:dyDescent="0.3">
      <c r="B11" s="60"/>
      <c r="C11" s="19" t="s">
        <v>11</v>
      </c>
      <c r="D11" s="19"/>
      <c r="E11" s="19"/>
      <c r="F11" s="19"/>
      <c r="G11" s="54"/>
      <c r="H11" s="56"/>
      <c r="I11" s="56"/>
      <c r="J11" s="58"/>
      <c r="K11" s="58"/>
      <c r="L11" s="58"/>
      <c r="M11" s="50"/>
      <c r="N11" s="50"/>
    </row>
    <row r="12" spans="2:14" x14ac:dyDescent="0.25">
      <c r="B12" s="60"/>
      <c r="C12" s="10" t="s">
        <v>12</v>
      </c>
      <c r="D12" s="10"/>
      <c r="E12" s="10"/>
      <c r="F12" s="10"/>
      <c r="G12" s="53">
        <f>'CHRS 2018'!$G$12+'STAB 2018'!$G$12</f>
        <v>402696.63</v>
      </c>
      <c r="H12" s="55">
        <f>G12/G18</f>
        <v>0.70754015886245569</v>
      </c>
      <c r="I12" s="55">
        <f>((G12/G19))</f>
        <v>0.88389944050694591</v>
      </c>
      <c r="J12" s="57">
        <f>'CHRS 2018'!$J$12+'STAB 2018'!$J$12</f>
        <v>400342.2</v>
      </c>
      <c r="K12" s="57">
        <f>IF((G12-J12)&gt;0,G12-J12,"")</f>
        <v>2354.429999999993</v>
      </c>
      <c r="L12" s="57" t="str">
        <f>IF((G12-J12)&lt;0,-(G12-J12),"")</f>
        <v/>
      </c>
      <c r="M12" s="49">
        <f>J12/J18</f>
        <v>0.69515803402248022</v>
      </c>
      <c r="N12" s="49">
        <f>((J12/J19))</f>
        <v>0.87873158161596698</v>
      </c>
    </row>
    <row r="13" spans="2:14" ht="16.5" thickBot="1" x14ac:dyDescent="0.3">
      <c r="B13" s="60"/>
      <c r="C13" s="10" t="s">
        <v>13</v>
      </c>
      <c r="D13" s="10"/>
      <c r="E13" s="10"/>
      <c r="F13" s="10"/>
      <c r="G13" s="54"/>
      <c r="H13" s="56"/>
      <c r="I13" s="56"/>
      <c r="J13" s="58"/>
      <c r="K13" s="58"/>
      <c r="L13" s="58"/>
      <c r="M13" s="50"/>
      <c r="N13" s="50"/>
    </row>
    <row r="14" spans="2:14" x14ac:dyDescent="0.25">
      <c r="B14" s="60"/>
      <c r="C14" s="4" t="s">
        <v>14</v>
      </c>
      <c r="D14" s="4"/>
      <c r="E14" s="4"/>
      <c r="F14" s="4"/>
      <c r="G14" s="53">
        <f>'CHRS 2018'!$G$14+'STAB 2018'!$G$14</f>
        <v>130728.58</v>
      </c>
      <c r="H14" s="55">
        <f>G14/G18</f>
        <v>0.22969082274431563</v>
      </c>
      <c r="I14" s="55">
        <f>((G14/G19))</f>
        <v>0.28694285005630049</v>
      </c>
      <c r="J14" s="57">
        <f>'CHRS 2018'!$J$14+'STAB 2018'!$J$14</f>
        <v>141618.88999999998</v>
      </c>
      <c r="K14" s="57" t="str">
        <f>IF((G14-J14)&gt;0,G14-J14,"")</f>
        <v/>
      </c>
      <c r="L14" s="57">
        <f>IF((G14-J14)&lt;0,-(G14-J14),"")</f>
        <v>10890.309999999983</v>
      </c>
      <c r="M14" s="49">
        <f>J14/J18</f>
        <v>0.24590839824741401</v>
      </c>
      <c r="N14" s="49">
        <f>((J14/J19))</f>
        <v>0.31084654876852263</v>
      </c>
    </row>
    <row r="15" spans="2:14" ht="16.5" thickBot="1" x14ac:dyDescent="0.3">
      <c r="B15" s="61"/>
      <c r="C15" s="19" t="s">
        <v>15</v>
      </c>
      <c r="D15" s="19"/>
      <c r="E15" s="19"/>
      <c r="F15" s="19"/>
      <c r="G15" s="54"/>
      <c r="H15" s="56"/>
      <c r="I15" s="56"/>
      <c r="J15" s="58"/>
      <c r="K15" s="58" t="str">
        <f>IF((G15-J15)&gt;0,G15-J15,"")</f>
        <v/>
      </c>
      <c r="L15" s="58" t="str">
        <f>IF((G15-J15)&lt;0,G15-J15,"")</f>
        <v/>
      </c>
      <c r="M15" s="50"/>
      <c r="N15" s="50"/>
    </row>
    <row r="16" spans="2:14" ht="16.5" thickBot="1" x14ac:dyDescent="0.3">
      <c r="B16" s="20" t="s">
        <v>16</v>
      </c>
      <c r="C16" s="21"/>
      <c r="D16" s="21"/>
      <c r="E16" s="21"/>
      <c r="F16" s="21"/>
      <c r="G16" s="22"/>
      <c r="H16" s="23"/>
      <c r="I16" s="24"/>
      <c r="J16" s="25"/>
      <c r="K16" s="26"/>
      <c r="L16" s="27"/>
      <c r="M16" s="20"/>
      <c r="N16" s="28"/>
    </row>
    <row r="17" spans="2:14" ht="16.5" thickBot="1" x14ac:dyDescent="0.3">
      <c r="C17" s="29" t="s">
        <v>17</v>
      </c>
      <c r="G17" s="30"/>
      <c r="H17" s="31"/>
      <c r="I17" s="11"/>
      <c r="J17" s="32"/>
      <c r="K17" s="33"/>
      <c r="L17" s="33"/>
      <c r="M17" s="9"/>
      <c r="N17" s="34"/>
    </row>
    <row r="18" spans="2:14" ht="16.5" thickBot="1" x14ac:dyDescent="0.3">
      <c r="B18" s="51" t="s">
        <v>18</v>
      </c>
      <c r="C18" s="52"/>
      <c r="D18" s="52"/>
      <c r="E18" s="52"/>
      <c r="F18" s="52"/>
      <c r="G18" s="22">
        <f>SUM(G14,G12,G10)</f>
        <v>569150.21</v>
      </c>
      <c r="H18" s="23"/>
      <c r="I18" s="24"/>
      <c r="J18" s="35">
        <f>SUM(J14,J12,J10)</f>
        <v>575900.99</v>
      </c>
      <c r="K18" s="35">
        <f>SUM(K14,K12,K10)</f>
        <v>4139.5299999999916</v>
      </c>
      <c r="L18" s="35">
        <f>SUM(L14,L12,L10)</f>
        <v>10890.309999999983</v>
      </c>
      <c r="M18" s="36"/>
      <c r="N18" s="37"/>
    </row>
    <row r="19" spans="2:14" x14ac:dyDescent="0.25">
      <c r="B19" s="59" t="s">
        <v>19</v>
      </c>
      <c r="C19" s="4" t="s">
        <v>10</v>
      </c>
      <c r="D19" s="4"/>
      <c r="E19" s="4"/>
      <c r="F19" s="4"/>
      <c r="G19" s="53">
        <f>'CHRS 2018'!$G$19+'STAB 2018'!$G$19</f>
        <v>455591</v>
      </c>
      <c r="H19" s="55">
        <f>(G19/G27)</f>
        <v>0.80047585329011828</v>
      </c>
      <c r="I19" s="55">
        <f>((G19/G19))</f>
        <v>1</v>
      </c>
      <c r="J19" s="57">
        <f>'CHRS 2018'!$J$19+'STAB 2018'!$J$19</f>
        <v>455591</v>
      </c>
      <c r="K19" s="57" t="str">
        <f>IF(G19-J19&gt;0,G19-J19,"")</f>
        <v/>
      </c>
      <c r="L19" s="57" t="str">
        <f>IF(G19-J19&lt;0,-(G19-J19),"")</f>
        <v/>
      </c>
      <c r="M19" s="49">
        <f>(J19/J27)</f>
        <v>0.78904488940112005</v>
      </c>
      <c r="N19" s="49">
        <f>((J19/J19))</f>
        <v>1</v>
      </c>
    </row>
    <row r="20" spans="2:14" ht="16.5" thickBot="1" x14ac:dyDescent="0.3">
      <c r="B20" s="60"/>
      <c r="C20" s="19" t="s">
        <v>20</v>
      </c>
      <c r="D20" s="19"/>
      <c r="E20" s="19"/>
      <c r="F20" s="19"/>
      <c r="G20" s="54"/>
      <c r="H20" s="56"/>
      <c r="I20" s="56"/>
      <c r="J20" s="58"/>
      <c r="K20" s="58" t="str">
        <f t="shared" ref="K20:K26" si="0">IF(G20-J20&gt;0,G20-J20,"")</f>
        <v/>
      </c>
      <c r="L20" s="58" t="str">
        <f t="shared" ref="L20:L26" si="1">IF(G20-J20&lt;0,-(G20-J20),"")</f>
        <v/>
      </c>
      <c r="M20" s="50"/>
      <c r="N20" s="50"/>
    </row>
    <row r="21" spans="2:14" x14ac:dyDescent="0.25">
      <c r="B21" s="60"/>
      <c r="C21" s="10" t="s">
        <v>12</v>
      </c>
      <c r="D21" s="10"/>
      <c r="E21" s="10"/>
      <c r="F21" s="10"/>
      <c r="G21" s="53">
        <f>'CHRS 2018'!$G$21+'STAB 2018'!$G$21</f>
        <v>101668</v>
      </c>
      <c r="H21" s="55">
        <f>(G21/G27)</f>
        <v>0.17863122636816739</v>
      </c>
      <c r="I21" s="55">
        <f>((G21/G19))</f>
        <v>0.22315629588819796</v>
      </c>
      <c r="J21" s="57">
        <f>'CHRS 2018'!$J$21+'STAB 2018'!$J$21</f>
        <v>105118.61</v>
      </c>
      <c r="K21" s="57" t="str">
        <f t="shared" si="0"/>
        <v/>
      </c>
      <c r="L21" s="57">
        <f t="shared" si="1"/>
        <v>3450.6100000000006</v>
      </c>
      <c r="M21" s="49">
        <f>(J21/J27)</f>
        <v>0.18205649804638255</v>
      </c>
      <c r="N21" s="49">
        <f>((J21/J19))</f>
        <v>0.23073021635633714</v>
      </c>
    </row>
    <row r="22" spans="2:14" ht="16.5" thickBot="1" x14ac:dyDescent="0.3">
      <c r="B22" s="60"/>
      <c r="C22" s="10" t="s">
        <v>21</v>
      </c>
      <c r="D22" s="10"/>
      <c r="E22" s="10"/>
      <c r="F22" s="10"/>
      <c r="G22" s="54"/>
      <c r="H22" s="56"/>
      <c r="I22" s="56"/>
      <c r="J22" s="58"/>
      <c r="K22" s="58" t="str">
        <f t="shared" si="0"/>
        <v/>
      </c>
      <c r="L22" s="58" t="str">
        <f t="shared" si="1"/>
        <v/>
      </c>
      <c r="M22" s="50"/>
      <c r="N22" s="50"/>
    </row>
    <row r="23" spans="2:14" x14ac:dyDescent="0.25">
      <c r="B23" s="60"/>
      <c r="C23" s="4" t="s">
        <v>14</v>
      </c>
      <c r="D23" s="4"/>
      <c r="E23" s="4"/>
      <c r="F23" s="4"/>
      <c r="G23" s="53">
        <f>'CHRS 2018'!$G$23+'STAB 2018'!$G$23</f>
        <v>11891.21</v>
      </c>
      <c r="H23" s="55">
        <f>(G23/G27)</f>
        <v>2.0892920341714361E-2</v>
      </c>
      <c r="I23" s="55">
        <f>((G23/G19))</f>
        <v>2.6100625341589273E-2</v>
      </c>
      <c r="J23" s="57">
        <f>'CHRS 2018'!$J$23+'STAB 2018'!$J$23</f>
        <v>16685.93</v>
      </c>
      <c r="K23" s="57" t="str">
        <f t="shared" si="0"/>
        <v/>
      </c>
      <c r="L23" s="57">
        <f t="shared" si="1"/>
        <v>4794.7200000000012</v>
      </c>
      <c r="M23" s="49">
        <f>(J23/J27)</f>
        <v>2.8898612552497375E-2</v>
      </c>
      <c r="N23" s="49">
        <f>((J23/J19))</f>
        <v>3.6624801631287715E-2</v>
      </c>
    </row>
    <row r="24" spans="2:14" ht="16.5" thickBot="1" x14ac:dyDescent="0.3">
      <c r="B24" s="61"/>
      <c r="C24" s="19" t="s">
        <v>22</v>
      </c>
      <c r="D24" s="19"/>
      <c r="E24" s="19"/>
      <c r="F24" s="19"/>
      <c r="G24" s="54"/>
      <c r="H24" s="56"/>
      <c r="I24" s="56"/>
      <c r="J24" s="58"/>
      <c r="K24" s="58" t="str">
        <f t="shared" si="0"/>
        <v/>
      </c>
      <c r="L24" s="58" t="str">
        <f t="shared" si="1"/>
        <v/>
      </c>
      <c r="M24" s="50"/>
      <c r="N24" s="50"/>
    </row>
    <row r="25" spans="2:14" ht="16.5" thickBot="1" x14ac:dyDescent="0.3">
      <c r="B25" s="20" t="s">
        <v>16</v>
      </c>
      <c r="C25" s="21"/>
      <c r="D25" s="21"/>
      <c r="E25" s="21"/>
      <c r="F25" s="21"/>
      <c r="G25" s="22"/>
      <c r="H25" s="31"/>
      <c r="I25" s="11"/>
      <c r="J25" s="25"/>
      <c r="K25" s="33" t="str">
        <f t="shared" si="0"/>
        <v/>
      </c>
      <c r="L25" s="33" t="str">
        <f t="shared" si="1"/>
        <v/>
      </c>
      <c r="M25" s="9"/>
      <c r="N25" s="34"/>
    </row>
    <row r="26" spans="2:14" ht="16.5" thickBot="1" x14ac:dyDescent="0.3">
      <c r="C26" s="29" t="s">
        <v>17</v>
      </c>
      <c r="G26" s="30"/>
      <c r="H26" s="23"/>
      <c r="I26" s="24"/>
      <c r="J26" s="32"/>
      <c r="K26" s="33" t="str">
        <f t="shared" si="0"/>
        <v/>
      </c>
      <c r="L26" s="33" t="str">
        <f t="shared" si="1"/>
        <v/>
      </c>
      <c r="M26" s="20"/>
      <c r="N26" s="28"/>
    </row>
    <row r="27" spans="2:14" ht="16.5" thickBot="1" x14ac:dyDescent="0.3">
      <c r="B27" s="51" t="s">
        <v>18</v>
      </c>
      <c r="C27" s="52"/>
      <c r="D27" s="52"/>
      <c r="E27" s="52"/>
      <c r="F27" s="52"/>
      <c r="G27" s="22">
        <f>SUM(G19:G26)</f>
        <v>569150.21</v>
      </c>
      <c r="H27" s="23"/>
      <c r="I27" s="24"/>
      <c r="J27" s="35">
        <f>SUM(J19:J26)</f>
        <v>577395.54</v>
      </c>
      <c r="K27" s="35">
        <f>SUM(K19:K26)</f>
        <v>0</v>
      </c>
      <c r="L27" s="35">
        <f>SUM(L19:L26)</f>
        <v>8245.3300000000017</v>
      </c>
      <c r="M27" s="36"/>
      <c r="N27" s="37"/>
    </row>
    <row r="28" spans="2:14" s="2" customFormat="1" ht="16.5" thickBot="1" x14ac:dyDescent="0.3">
      <c r="B28" s="42"/>
      <c r="C28" s="42"/>
      <c r="D28" s="36"/>
      <c r="E28" s="38" t="s">
        <v>37</v>
      </c>
      <c r="F28" s="38"/>
      <c r="G28" s="39"/>
      <c r="H28" s="39"/>
      <c r="I28" s="40"/>
      <c r="J28" s="45">
        <f>SUM(J27-J18)</f>
        <v>1494.5500000000466</v>
      </c>
      <c r="K28" s="43"/>
      <c r="L28" s="43"/>
      <c r="M28" s="44"/>
      <c r="N28" s="44"/>
    </row>
    <row r="29" spans="2:14" ht="16.5" thickBot="1" x14ac:dyDescent="0.3">
      <c r="E29" s="1" t="s">
        <v>24</v>
      </c>
      <c r="G29" s="2"/>
      <c r="H29" s="2"/>
      <c r="I29" s="2"/>
      <c r="J29" s="15">
        <f>'CHRS 2018'!$J$29+'STAB 2018'!$J$29</f>
        <v>706.57999999999993</v>
      </c>
    </row>
    <row r="30" spans="2:14" ht="16.5" thickBot="1" x14ac:dyDescent="0.3">
      <c r="D30" s="36"/>
      <c r="E30" s="38" t="s">
        <v>38</v>
      </c>
      <c r="F30" s="38"/>
      <c r="G30" s="39"/>
      <c r="H30" s="39"/>
      <c r="I30" s="40"/>
      <c r="J30" s="35">
        <f>SUM(J28:J29)</f>
        <v>2201.1300000000465</v>
      </c>
      <c r="K30" s="38"/>
      <c r="L30" s="38"/>
      <c r="M30" s="38"/>
      <c r="N30" s="41"/>
    </row>
  </sheetData>
  <mergeCells count="55">
    <mergeCell ref="H7:I7"/>
    <mergeCell ref="M7:N7"/>
    <mergeCell ref="K8:L8"/>
    <mergeCell ref="B10:B15"/>
    <mergeCell ref="G10:G11"/>
    <mergeCell ref="H10:H11"/>
    <mergeCell ref="I10:I11"/>
    <mergeCell ref="J10:J11"/>
    <mergeCell ref="K10:K11"/>
    <mergeCell ref="L10:L11"/>
    <mergeCell ref="M10:M11"/>
    <mergeCell ref="N10:N11"/>
    <mergeCell ref="G12:G13"/>
    <mergeCell ref="H12:H13"/>
    <mergeCell ref="I12:I13"/>
    <mergeCell ref="J12:J13"/>
    <mergeCell ref="K12:K13"/>
    <mergeCell ref="L12:L13"/>
    <mergeCell ref="M12:M13"/>
    <mergeCell ref="N12:N13"/>
    <mergeCell ref="M14:M15"/>
    <mergeCell ref="N14:N15"/>
    <mergeCell ref="L14:L15"/>
    <mergeCell ref="B18:F18"/>
    <mergeCell ref="B19:B24"/>
    <mergeCell ref="G19:G20"/>
    <mergeCell ref="H19:H20"/>
    <mergeCell ref="I19:I20"/>
    <mergeCell ref="G14:G15"/>
    <mergeCell ref="H14:H15"/>
    <mergeCell ref="I14:I15"/>
    <mergeCell ref="J14:J15"/>
    <mergeCell ref="K14:K15"/>
    <mergeCell ref="M19:M20"/>
    <mergeCell ref="N19:N20"/>
    <mergeCell ref="G21:G22"/>
    <mergeCell ref="H21:H22"/>
    <mergeCell ref="I21:I22"/>
    <mergeCell ref="J21:J22"/>
    <mergeCell ref="K21:K22"/>
    <mergeCell ref="L21:L22"/>
    <mergeCell ref="M21:M22"/>
    <mergeCell ref="N21:N22"/>
    <mergeCell ref="J19:J20"/>
    <mergeCell ref="K19:K20"/>
    <mergeCell ref="L19:L20"/>
    <mergeCell ref="M23:M24"/>
    <mergeCell ref="N23:N24"/>
    <mergeCell ref="B27:F27"/>
    <mergeCell ref="G23:G24"/>
    <mergeCell ref="H23:H24"/>
    <mergeCell ref="I23:I24"/>
    <mergeCell ref="J23:J24"/>
    <mergeCell ref="K23:K24"/>
    <mergeCell ref="L23:L2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CHRS 2018</vt:lpstr>
      <vt:lpstr>STAB 2018</vt:lpstr>
      <vt:lpstr>CHRS ET STAB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Compta</dc:creator>
  <cp:lastModifiedBy>André Bruggemans</cp:lastModifiedBy>
  <cp:lastPrinted>2019-04-03T08:58:57Z</cp:lastPrinted>
  <dcterms:created xsi:type="dcterms:W3CDTF">2017-03-16T16:19:59Z</dcterms:created>
  <dcterms:modified xsi:type="dcterms:W3CDTF">2019-04-03T09:04:29Z</dcterms:modified>
</cp:coreProperties>
</file>